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lic\Desktop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8" i="1" l="1"/>
  <c r="E19" i="1"/>
  <c r="E22" i="1"/>
  <c r="E23" i="1"/>
  <c r="E25" i="1"/>
  <c r="E24" i="1"/>
  <c r="E32" i="1"/>
  <c r="E35" i="1"/>
  <c r="E44" i="1"/>
  <c r="I18" i="1" l="1"/>
  <c r="E55" i="1"/>
  <c r="E51" i="1"/>
  <c r="E49" i="1"/>
  <c r="E50" i="1"/>
  <c r="E48" i="1"/>
  <c r="E45" i="1"/>
  <c r="E46" i="1"/>
  <c r="E88" i="1" l="1"/>
  <c r="I55" i="1" l="1"/>
  <c r="H55" i="1"/>
  <c r="G55" i="1"/>
  <c r="F55" i="1"/>
  <c r="E28" i="1" l="1"/>
  <c r="E27" i="1"/>
  <c r="E26" i="1"/>
  <c r="E58" i="1"/>
  <c r="E21" i="1"/>
  <c r="E17" i="1"/>
  <c r="E14" i="1"/>
  <c r="E13" i="1"/>
  <c r="E12" i="1"/>
  <c r="I76" i="1"/>
  <c r="H76" i="1"/>
  <c r="G76" i="1"/>
  <c r="F76" i="1"/>
  <c r="I57" i="1"/>
  <c r="H57" i="1"/>
  <c r="F57" i="1"/>
  <c r="H52" i="1"/>
  <c r="G52" i="1"/>
  <c r="F52" i="1"/>
  <c r="H47" i="1"/>
  <c r="G47" i="1"/>
  <c r="F47" i="1"/>
  <c r="H41" i="1"/>
  <c r="G41" i="1"/>
  <c r="F41" i="1"/>
  <c r="H20" i="1"/>
  <c r="G20" i="1"/>
  <c r="F20" i="1"/>
  <c r="G57" i="1"/>
  <c r="I52" i="1"/>
  <c r="I47" i="1"/>
  <c r="I41" i="1"/>
  <c r="I20" i="1"/>
  <c r="G18" i="1" l="1"/>
  <c r="G16" i="1" s="1"/>
  <c r="H18" i="1"/>
  <c r="H16" i="1" s="1"/>
  <c r="F18" i="1"/>
  <c r="F16" i="1" s="1"/>
  <c r="I16" i="1"/>
  <c r="F11" i="1" l="1"/>
  <c r="F87" i="1"/>
  <c r="F89" i="1" s="1"/>
  <c r="F10" i="1"/>
  <c r="G11" i="1"/>
  <c r="G87" i="1"/>
  <c r="G89" i="1" s="1"/>
  <c r="G10" i="1"/>
  <c r="I87" i="1"/>
  <c r="I89" i="1" s="1"/>
  <c r="I10" i="1"/>
  <c r="H11" i="1"/>
  <c r="H87" i="1"/>
  <c r="H89" i="1" s="1"/>
  <c r="H10" i="1"/>
  <c r="I11" i="1"/>
  <c r="E29" i="1"/>
  <c r="E30" i="1"/>
  <c r="E31" i="1"/>
  <c r="E33" i="1"/>
  <c r="E34" i="1"/>
  <c r="E36" i="1"/>
  <c r="E37" i="1"/>
  <c r="E38" i="1"/>
  <c r="E39" i="1"/>
  <c r="E40" i="1"/>
  <c r="E42" i="1"/>
  <c r="E43" i="1"/>
  <c r="E53" i="1"/>
  <c r="E52" i="1" s="1"/>
  <c r="E54" i="1"/>
  <c r="E56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7" i="1"/>
  <c r="E78" i="1"/>
  <c r="E79" i="1"/>
  <c r="E80" i="1"/>
  <c r="E81" i="1"/>
  <c r="E83" i="1"/>
  <c r="E82" i="1" s="1"/>
  <c r="E84" i="1"/>
  <c r="E85" i="1"/>
  <c r="E86" i="1"/>
  <c r="E15" i="1"/>
  <c r="E20" i="1" l="1"/>
  <c r="E57" i="1"/>
  <c r="E76" i="1"/>
  <c r="E47" i="1"/>
  <c r="E41" i="1"/>
  <c r="E16" i="1" l="1"/>
  <c r="E10" i="1" s="1"/>
  <c r="E87" i="1" l="1"/>
  <c r="E89" i="1" s="1"/>
  <c r="E11" i="1"/>
</calcChain>
</file>

<file path=xl/sharedStrings.xml><?xml version="1.0" encoding="utf-8"?>
<sst xmlns="http://schemas.openxmlformats.org/spreadsheetml/2006/main" count="94" uniqueCount="93">
  <si>
    <t>Р.бр/АОП</t>
  </si>
  <si>
    <t>Екон.класификација</t>
  </si>
  <si>
    <t>ВРСТА ПРИХОДА</t>
  </si>
  <si>
    <t>УКУПНО</t>
  </si>
  <si>
    <t>Из буџета</t>
  </si>
  <si>
    <t>од РФЗО</t>
  </si>
  <si>
    <t>Донације</t>
  </si>
  <si>
    <t xml:space="preserve"> </t>
  </si>
  <si>
    <t>Донације од иностраних држава</t>
  </si>
  <si>
    <t>Донације од међународних организација</t>
  </si>
  <si>
    <t>Донације од других нивоа власти</t>
  </si>
  <si>
    <t>Приходи од давања у закуп непокретности</t>
  </si>
  <si>
    <t>Приходи од киретажа</t>
  </si>
  <si>
    <t>Приходи од болничког лечења</t>
  </si>
  <si>
    <t>Приходи од прегледа</t>
  </si>
  <si>
    <t>Приходи од апартмана</t>
  </si>
  <si>
    <t>Приходи од лабораторијских услуга</t>
  </si>
  <si>
    <t>Приходи од ХПВ типизације</t>
  </si>
  <si>
    <t>Приходи од вапоризације кондилома</t>
  </si>
  <si>
    <t xml:space="preserve">Приходи од учешћа у лапароскопским операцијама </t>
  </si>
  <si>
    <t>Приходи од гинеколошких операција</t>
  </si>
  <si>
    <t xml:space="preserve">Приходи од интервенција </t>
  </si>
  <si>
    <t>Приходи од допунског осигурања-Делта Ђенерали</t>
  </si>
  <si>
    <t>Приходи од допунског осигурања-Уника осигурање</t>
  </si>
  <si>
    <t>Приходи од порођаја страни држављани</t>
  </si>
  <si>
    <t>Приходи од ПГС-а</t>
  </si>
  <si>
    <t>Приходи од дензитометрије</t>
  </si>
  <si>
    <t>Приходи од присуства очева порођају</t>
  </si>
  <si>
    <t>Приходи од ХП налаза</t>
  </si>
  <si>
    <t>Приходи од узимања матичних ћелија</t>
  </si>
  <si>
    <t>Приходи од Брчко дистрикта</t>
  </si>
  <si>
    <t>Приходи од Фонда здравства Ц.Горе</t>
  </si>
  <si>
    <t>Приходи од Фонда здравства РСрпске</t>
  </si>
  <si>
    <t xml:space="preserve">Приходи од курсева </t>
  </si>
  <si>
    <t xml:space="preserve">Остали приходи </t>
  </si>
  <si>
    <t>Трош. кривичног поступка и паушал судова</t>
  </si>
  <si>
    <t xml:space="preserve">Мешовити и неодређени приходи </t>
  </si>
  <si>
    <t>Партиципација</t>
  </si>
  <si>
    <t>Плате</t>
  </si>
  <si>
    <t xml:space="preserve">Лекови са Листе </t>
  </si>
  <si>
    <t>Лекови ван листе</t>
  </si>
  <si>
    <t>Санитетски и медицински потрошни материјал</t>
  </si>
  <si>
    <t>Остали уградни материјал</t>
  </si>
  <si>
    <t>Цитостатици са Листе</t>
  </si>
  <si>
    <t>Превоз запослених</t>
  </si>
  <si>
    <t>Енергенти</t>
  </si>
  <si>
    <t>Исхрана пацијената</t>
  </si>
  <si>
    <t>Јубиларне награде</t>
  </si>
  <si>
    <t>781111792</t>
  </si>
  <si>
    <t>Средства за проф.рех.инвалида</t>
  </si>
  <si>
    <t>781111793</t>
  </si>
  <si>
    <t>Отпремнине за пензије</t>
  </si>
  <si>
    <t>Министарство здравља-лечење пац по чл.18.Закона о здр.зашт.</t>
  </si>
  <si>
    <t>Приходи од града-Градска општина Стари град</t>
  </si>
  <si>
    <t>ПРИХОДИ ОД ПРОДАЈЕ НЕФИНАНСИЈСКЕ ИМОВИНЕ</t>
  </si>
  <si>
    <t>Приходи од продаје основних средстава</t>
  </si>
  <si>
    <t>ПРИМАЊА ОД ЗАДУЖИВАЊА И ПРОДАЈЕ ФИНАНСИЈСКЕ ИМОВИНЕ</t>
  </si>
  <si>
    <t xml:space="preserve">ПРИМАЊА ОД ЗАДУЖИВАЊА </t>
  </si>
  <si>
    <t>TAБЕЛА 1</t>
  </si>
  <si>
    <t>Приходи од порођаја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</si>
  <si>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</si>
  <si>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Страни фондови осигурања </t>
  </si>
  <si>
    <t xml:space="preserve">НОВЧАНЕ КАЗНЕ И ОДУЗЕТА ИМОВИНСКА КОРИСТ </t>
  </si>
  <si>
    <t xml:space="preserve">Сопствени приходи </t>
  </si>
  <si>
    <t xml:space="preserve">МЕШОВИТИ И НЕОДРЕЂЕНИ ПРИХОДИ </t>
  </si>
  <si>
    <t xml:space="preserve">ПРИХОДИ ОД БУЏЕТА </t>
  </si>
  <si>
    <t>ТЕКУЋИ ПРИХОДИ И ПРИМАЊА ОД ПРОДАЈЕ НЕФИНАНСИЈСКЕ ИМОВИНЕ   (5002+5106)</t>
  </si>
  <si>
    <t>ТЕКУЋИ ПРИХОДИ (5003+5047+5057+5069+5094+5099+5103)</t>
  </si>
  <si>
    <t>ДОНАЦИЈЕ И ТРАНСФЕРИ ( 5058+5061+5066)</t>
  </si>
  <si>
    <t>ДРУГИ ПРИХОДИ (5070+5077+5082+5089+5092)</t>
  </si>
  <si>
    <t>ПРИХОДИ ОД ИМОВИНЕ( ОД 5071-5076)</t>
  </si>
  <si>
    <t>ПРИХОДИ ОД ПРОДАЈЕ ДОБАРА И УСЛУГА(5078-5081)</t>
  </si>
  <si>
    <t>ДОБРОВОЉНИ ТРАНСФЕРИ ОД ФИЗИЧКИХ И ПРАВНИХ ЛИЦА(5090-5091)</t>
  </si>
  <si>
    <t>ТРАНСФЕРИ ИЗМЕЂУ БУЏЕТСКИХ КОРИСНИКА НА ИСТОМ НИВОУ-РФЗО ПРЕДРАЧУН СРЕДСТАВА СА ПАРТИЦИПАЦИЈОМ,  ОТПРЕМНИНОМ,  ЈУБИЛАРНОМ НАГРАДОМ, ПОМОЋ (5101+5102)</t>
  </si>
  <si>
    <t>3=5+6+7+8</t>
  </si>
  <si>
    <t xml:space="preserve">Министарство здравља-по пројекту </t>
  </si>
  <si>
    <t xml:space="preserve">Министарство здравља-инвестиције </t>
  </si>
  <si>
    <t>Министарство културе и информисања-пројектат Графика</t>
  </si>
  <si>
    <t>Крв и продукти од крви</t>
  </si>
  <si>
    <t>Материјални и остали трошкови, јубиларне нагр.отпр.помоћ</t>
  </si>
  <si>
    <t>Приходи од обезбољивања порођаја-мимо РФЗО</t>
  </si>
  <si>
    <t>Приход за одржавање Конгресa</t>
  </si>
  <si>
    <t>Свега за покриће расхода</t>
  </si>
  <si>
    <t xml:space="preserve">Приходи од Cigna осигурања, winer stadtische,Allanz osig. </t>
  </si>
  <si>
    <t xml:space="preserve">Приход Фонда зравства Македоније </t>
  </si>
  <si>
    <t xml:space="preserve"> Остали приходи, откуп тендер документ.продаја расх. </t>
  </si>
  <si>
    <t>Пројекат клиничко исп.лека</t>
  </si>
  <si>
    <t xml:space="preserve">Пренета неутрошена средства </t>
  </si>
  <si>
    <t>ПЛАНА ПРИХОДА И ПРИМАЊА ЗА 2017. ГОДИНУ</t>
  </si>
  <si>
    <t xml:space="preserve"> СТРУКТУРА ПРИХОДА И ПРИМАЊА  ЗА 2017.ГОДИНУ </t>
  </si>
  <si>
    <t>УКУПНИ ПРИХОДИ И ПРИМАЊА 2017.године(5001-5131)</t>
  </si>
  <si>
    <t xml:space="preserve">Из осталих извора-сопствени приходи </t>
  </si>
  <si>
    <t>Средства дуга по Коначном обрачуну за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</si>
</sst>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color rgb="FFC0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sz val="10"/>
      <color theme="9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2" fillId="0" borderId="0" xfId="0" applyFont="1" applyAlignment="1"/>
    <xf numFmtId="0" fontId="0" fillId="0" borderId="5" xfId="0" applyBorder="1"/>
    <xf numFmtId="4" fontId="0" fillId="0" borderId="5" xfId="0" applyNumberFormat="1" applyBorder="1"/>
    <xf numFmtId="0" fontId="4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 vertical="center" wrapText="1"/>
    </xf>
    <xf numFmtId="3" fontId="6" fillId="0" borderId="5" xfId="0" applyNumberFormat="1" applyFont="1" applyBorder="1"/>
    <xf numFmtId="0" fontId="7" fillId="0" borderId="10" xfId="0" applyFont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0" fontId="6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3" fontId="6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3" fontId="6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/>
    </xf>
    <xf numFmtId="3" fontId="7" fillId="0" borderId="5" xfId="0" applyNumberFormat="1" applyFont="1" applyBorder="1" applyAlignment="1">
      <alignment horizontal="right" wrapText="1"/>
    </xf>
    <xf numFmtId="0" fontId="9" fillId="0" borderId="5" xfId="0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Fill="1"/>
    <xf numFmtId="0" fontId="1" fillId="0" borderId="5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wrapText="1"/>
    </xf>
    <xf numFmtId="3" fontId="6" fillId="0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 wrapText="1"/>
    </xf>
    <xf numFmtId="3" fontId="0" fillId="0" borderId="0" xfId="0" applyNumberFormat="1" applyFill="1"/>
    <xf numFmtId="3" fontId="7" fillId="0" borderId="7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center" wrapText="1"/>
    </xf>
    <xf numFmtId="3" fontId="13" fillId="0" borderId="5" xfId="0" applyNumberFormat="1" applyFont="1" applyFill="1" applyBorder="1" applyAlignment="1">
      <alignment wrapText="1"/>
    </xf>
    <xf numFmtId="3" fontId="13" fillId="0" borderId="5" xfId="0" applyNumberFormat="1" applyFont="1" applyBorder="1"/>
    <xf numFmtId="3" fontId="13" fillId="0" borderId="5" xfId="0" applyNumberFormat="1" applyFont="1" applyBorder="1" applyAlignment="1">
      <alignment wrapText="1"/>
    </xf>
    <xf numFmtId="0" fontId="11" fillId="0" borderId="0" xfId="0" applyFont="1"/>
    <xf numFmtId="3" fontId="14" fillId="0" borderId="5" xfId="0" applyNumberFormat="1" applyFont="1" applyFill="1" applyBorder="1" applyAlignment="1">
      <alignment horizontal="right" vertical="center" wrapText="1"/>
    </xf>
    <xf numFmtId="3" fontId="14" fillId="0" borderId="5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left"/>
    </xf>
    <xf numFmtId="3" fontId="12" fillId="0" borderId="5" xfId="0" applyNumberFormat="1" applyFont="1" applyFill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left"/>
    </xf>
    <xf numFmtId="3" fontId="10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/>
    <xf numFmtId="0" fontId="18" fillId="0" borderId="5" xfId="0" applyFont="1" applyBorder="1" applyAlignment="1">
      <alignment horizontal="left" wrapText="1"/>
    </xf>
    <xf numFmtId="3" fontId="19" fillId="0" borderId="5" xfId="0" applyNumberFormat="1" applyFont="1" applyBorder="1" applyAlignment="1">
      <alignment horizontal="right" vertical="center" wrapText="1"/>
    </xf>
    <xf numFmtId="3" fontId="19" fillId="0" borderId="5" xfId="0" applyNumberFormat="1" applyFont="1" applyBorder="1"/>
    <xf numFmtId="0" fontId="20" fillId="0" borderId="5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4" fillId="0" borderId="5" xfId="0" applyFont="1" applyBorder="1" applyAlignment="1">
      <alignment horizontal="left" wrapText="1"/>
    </xf>
    <xf numFmtId="0" fontId="2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/>
    <xf numFmtId="3" fontId="1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3" fontId="12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/>
    <xf numFmtId="3" fontId="16" fillId="0" borderId="17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wrapText="1"/>
    </xf>
    <xf numFmtId="3" fontId="12" fillId="0" borderId="14" xfId="0" applyNumberFormat="1" applyFont="1" applyBorder="1"/>
    <xf numFmtId="3" fontId="12" fillId="0" borderId="14" xfId="0" applyNumberFormat="1" applyFont="1" applyBorder="1" applyAlignment="1">
      <alignment horizontal="right" vertical="center" wrapText="1"/>
    </xf>
    <xf numFmtId="3" fontId="26" fillId="0" borderId="5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topLeftCell="C79" zoomScale="130" zoomScaleNormal="130" workbookViewId="0">
      <selection activeCell="F84" sqref="F84"/>
    </sheetView>
  </sheetViews>
  <sheetFormatPr defaultRowHeight="15" x14ac:dyDescent="0.25"/>
  <cols>
    <col min="1" max="1" width="6.85546875" customWidth="1"/>
    <col min="2" max="2" width="13.5703125" customWidth="1"/>
    <col min="3" max="3" width="60.140625" customWidth="1"/>
    <col min="4" max="4" width="0.140625" style="44" hidden="1" customWidth="1"/>
    <col min="5" max="5" width="19.42578125" customWidth="1"/>
    <col min="6" max="6" width="14.140625" customWidth="1"/>
    <col min="7" max="7" width="19.28515625" customWidth="1"/>
    <col min="8" max="8" width="15.28515625" customWidth="1"/>
    <col min="9" max="9" width="14.5703125" customWidth="1"/>
    <col min="10" max="10" width="19.85546875" customWidth="1"/>
    <col min="11" max="11" width="13.7109375" customWidth="1"/>
  </cols>
  <sheetData>
    <row r="1" spans="1:10" ht="16.5" thickBot="1" x14ac:dyDescent="0.3">
      <c r="A1" s="1"/>
      <c r="B1" s="2"/>
      <c r="G1" s="3"/>
      <c r="H1" s="100" t="s">
        <v>58</v>
      </c>
      <c r="I1" s="101"/>
    </row>
    <row r="2" spans="1:10" ht="15.75" x14ac:dyDescent="0.25">
      <c r="A2" s="1"/>
      <c r="B2" s="4"/>
      <c r="C2" s="102" t="s">
        <v>88</v>
      </c>
      <c r="D2" s="102"/>
      <c r="E2" s="102"/>
      <c r="F2" s="102"/>
      <c r="G2" s="102"/>
      <c r="H2" s="4"/>
      <c r="I2" s="4"/>
    </row>
    <row r="3" spans="1:10" ht="15.75" x14ac:dyDescent="0.25">
      <c r="A3" s="102"/>
      <c r="B3" s="102"/>
      <c r="C3" s="102"/>
      <c r="D3" s="102"/>
      <c r="E3" s="102"/>
      <c r="F3" s="102"/>
      <c r="G3" s="102"/>
      <c r="H3" s="102"/>
      <c r="I3" s="102"/>
    </row>
    <row r="4" spans="1:10" ht="15.75" thickBot="1" x14ac:dyDescent="0.3">
      <c r="A4" s="1"/>
      <c r="B4" s="2"/>
      <c r="G4" s="3"/>
    </row>
    <row r="5" spans="1:10" ht="15.75" x14ac:dyDescent="0.25">
      <c r="A5" s="103" t="s">
        <v>0</v>
      </c>
      <c r="B5" s="106" t="s">
        <v>1</v>
      </c>
      <c r="C5" s="109" t="s">
        <v>2</v>
      </c>
      <c r="D5" s="112"/>
      <c r="E5" s="115" t="s">
        <v>89</v>
      </c>
      <c r="F5" s="115"/>
      <c r="G5" s="115"/>
      <c r="H5" s="115"/>
      <c r="I5" s="115"/>
    </row>
    <row r="6" spans="1:10" x14ac:dyDescent="0.25">
      <c r="A6" s="104"/>
      <c r="B6" s="107"/>
      <c r="C6" s="110"/>
      <c r="D6" s="113"/>
      <c r="E6" s="5"/>
      <c r="F6" s="5"/>
      <c r="G6" s="6"/>
      <c r="H6" s="5"/>
      <c r="I6" s="5"/>
    </row>
    <row r="7" spans="1:10" ht="63" x14ac:dyDescent="0.25">
      <c r="A7" s="105"/>
      <c r="B7" s="108"/>
      <c r="C7" s="111"/>
      <c r="D7" s="114"/>
      <c r="E7" s="7" t="s">
        <v>3</v>
      </c>
      <c r="F7" s="7" t="s">
        <v>4</v>
      </c>
      <c r="G7" s="8" t="s">
        <v>5</v>
      </c>
      <c r="H7" s="9" t="s">
        <v>6</v>
      </c>
      <c r="I7" s="9" t="s">
        <v>91</v>
      </c>
    </row>
    <row r="8" spans="1:10" ht="24" customHeight="1" x14ac:dyDescent="0.25">
      <c r="A8" s="10">
        <v>0</v>
      </c>
      <c r="B8" s="11">
        <v>1</v>
      </c>
      <c r="C8" s="12">
        <v>2</v>
      </c>
      <c r="D8" s="45"/>
      <c r="E8" s="11" t="s">
        <v>74</v>
      </c>
      <c r="F8" s="11">
        <v>5</v>
      </c>
      <c r="G8" s="13">
        <v>6</v>
      </c>
      <c r="H8" s="13">
        <v>7</v>
      </c>
      <c r="I8" s="13">
        <v>8</v>
      </c>
    </row>
    <row r="9" spans="1:10" ht="1.5" hidden="1" customHeight="1" x14ac:dyDescent="0.25">
      <c r="A9" s="10"/>
      <c r="B9" s="55"/>
      <c r="C9" s="56"/>
      <c r="D9" s="57"/>
      <c r="E9" s="58"/>
      <c r="F9" s="59"/>
      <c r="G9" s="59"/>
      <c r="H9" s="59"/>
      <c r="I9" s="59"/>
      <c r="J9" s="60"/>
    </row>
    <row r="10" spans="1:10" ht="39.75" customHeight="1" x14ac:dyDescent="0.25">
      <c r="A10" s="16">
        <v>5001</v>
      </c>
      <c r="B10" s="17"/>
      <c r="C10" s="18" t="s">
        <v>66</v>
      </c>
      <c r="D10" s="46"/>
      <c r="E10" s="15">
        <f>SUM(E12+E16+E57+E76)</f>
        <v>1397381000</v>
      </c>
      <c r="F10" s="15">
        <f>SUM(F12+F16+F57+F76)</f>
        <v>0</v>
      </c>
      <c r="G10" s="96">
        <f>SUM(G12+G16+G57+G76)</f>
        <v>1285181000</v>
      </c>
      <c r="H10" s="72">
        <f>SUM(H12+H16+H57+H76)</f>
        <v>20400000</v>
      </c>
      <c r="I10" s="15">
        <f>SUM(I12+I16+I57+I76)</f>
        <v>91800000</v>
      </c>
      <c r="J10" s="43"/>
    </row>
    <row r="11" spans="1:10" x14ac:dyDescent="0.25">
      <c r="A11" s="19">
        <v>5002</v>
      </c>
      <c r="B11" s="20">
        <v>700000</v>
      </c>
      <c r="C11" s="74" t="s">
        <v>67</v>
      </c>
      <c r="D11" s="47"/>
      <c r="E11" s="15">
        <f>SUM(E12+E16+E57+E76)</f>
        <v>1397381000</v>
      </c>
      <c r="F11" s="22">
        <f>SUM(F12+F16+F57+F76)</f>
        <v>0</v>
      </c>
      <c r="G11" s="23">
        <f>SUM(G12+G16+G57+G76)</f>
        <v>1285181000</v>
      </c>
      <c r="H11" s="22">
        <f>SUM(H12+H16+H57+H76)</f>
        <v>20400000</v>
      </c>
      <c r="I11" s="22">
        <f>SUM(I12+I16+I57+I76)</f>
        <v>91800000</v>
      </c>
      <c r="J11" s="43"/>
    </row>
    <row r="12" spans="1:10" x14ac:dyDescent="0.25">
      <c r="A12" s="75">
        <v>5057</v>
      </c>
      <c r="B12" s="20">
        <v>730000</v>
      </c>
      <c r="C12" s="21" t="s">
        <v>68</v>
      </c>
      <c r="D12" s="48"/>
      <c r="E12" s="15">
        <f>SUM(F12:I12)</f>
        <v>0</v>
      </c>
      <c r="F12" s="23">
        <v>0</v>
      </c>
      <c r="G12" s="23">
        <v>0</v>
      </c>
      <c r="H12" s="23"/>
      <c r="I12" s="23">
        <v>0</v>
      </c>
      <c r="J12" s="43"/>
    </row>
    <row r="13" spans="1:10" x14ac:dyDescent="0.25">
      <c r="A13" s="19">
        <v>5058</v>
      </c>
      <c r="B13" s="24">
        <v>731000</v>
      </c>
      <c r="C13" s="25" t="s">
        <v>8</v>
      </c>
      <c r="D13" s="49"/>
      <c r="E13" s="15">
        <f>SUM(F13:I13)</f>
        <v>0</v>
      </c>
      <c r="F13" s="23">
        <v>0</v>
      </c>
      <c r="G13" s="23">
        <v>0</v>
      </c>
      <c r="H13" s="23">
        <v>0</v>
      </c>
      <c r="I13" s="23">
        <v>0</v>
      </c>
    </row>
    <row r="14" spans="1:10" x14ac:dyDescent="0.25">
      <c r="A14" s="19">
        <v>5061</v>
      </c>
      <c r="B14" s="24">
        <v>732000</v>
      </c>
      <c r="C14" s="25" t="s">
        <v>9</v>
      </c>
      <c r="D14" s="49"/>
      <c r="E14" s="15">
        <f>SUM(F14:I14)</f>
        <v>0</v>
      </c>
      <c r="F14" s="23">
        <v>0</v>
      </c>
      <c r="G14" s="23">
        <v>0</v>
      </c>
      <c r="H14" s="23">
        <v>0</v>
      </c>
      <c r="I14" s="23">
        <v>0</v>
      </c>
      <c r="J14" s="43"/>
    </row>
    <row r="15" spans="1:10" ht="22.5" customHeight="1" x14ac:dyDescent="0.25">
      <c r="A15" s="19">
        <v>5064</v>
      </c>
      <c r="B15" s="24">
        <v>733000</v>
      </c>
      <c r="C15" s="28" t="s">
        <v>10</v>
      </c>
      <c r="D15" s="49"/>
      <c r="E15" s="15">
        <f t="shared" ref="E15:E75" si="0">SUM(F15+G15+H15+I15)</f>
        <v>0</v>
      </c>
      <c r="F15" s="23">
        <v>0</v>
      </c>
      <c r="G15" s="23">
        <v>0</v>
      </c>
      <c r="H15" s="23"/>
      <c r="I15" s="23">
        <v>0</v>
      </c>
    </row>
    <row r="16" spans="1:10" x14ac:dyDescent="0.25">
      <c r="A16" s="75">
        <v>5069</v>
      </c>
      <c r="B16" s="20">
        <v>740000</v>
      </c>
      <c r="C16" s="77" t="s">
        <v>69</v>
      </c>
      <c r="D16" s="48"/>
      <c r="E16" s="15">
        <f>SUM(E17+E18+E52+E54+E55)</f>
        <v>112200000</v>
      </c>
      <c r="F16" s="23">
        <f>SUM(F17+F18+F52+F54+F55)</f>
        <v>0</v>
      </c>
      <c r="G16" s="23">
        <f>SUM(G17+G18+G52+G54+G55)</f>
        <v>0</v>
      </c>
      <c r="H16" s="23">
        <f>SUM(H17+H18+H52+H54+H55)</f>
        <v>20400000</v>
      </c>
      <c r="I16" s="23">
        <f>SUM(I17+I18+I52+I54+I55)</f>
        <v>91800000</v>
      </c>
    </row>
    <row r="17" spans="1:10" x14ac:dyDescent="0.25">
      <c r="A17" s="78">
        <v>5070</v>
      </c>
      <c r="B17" s="20">
        <v>741000</v>
      </c>
      <c r="C17" s="29" t="s">
        <v>70</v>
      </c>
      <c r="D17" s="48"/>
      <c r="E17" s="15">
        <f>SUM(F17:I17)</f>
        <v>0</v>
      </c>
      <c r="F17" s="23">
        <v>0</v>
      </c>
      <c r="G17" s="23">
        <v>0</v>
      </c>
      <c r="H17" s="23">
        <v>0</v>
      </c>
      <c r="I17" s="23">
        <v>0</v>
      </c>
    </row>
    <row r="18" spans="1:10" ht="26.25" customHeight="1" x14ac:dyDescent="0.25">
      <c r="A18" s="78">
        <v>5077</v>
      </c>
      <c r="B18" s="20">
        <v>742000</v>
      </c>
      <c r="C18" s="79" t="s">
        <v>71</v>
      </c>
      <c r="D18" s="47"/>
      <c r="E18" s="15">
        <f>SUM(E19+E20+E41+E47+E55)</f>
        <v>91700000</v>
      </c>
      <c r="F18" s="23">
        <f>SUM(F19+F20+F41+F47)</f>
        <v>0</v>
      </c>
      <c r="G18" s="23">
        <f>SUM(G19+G20+G41+G47)</f>
        <v>0</v>
      </c>
      <c r="H18" s="23">
        <f>SUM(H19+H20+H41+H47)</f>
        <v>0</v>
      </c>
      <c r="I18" s="96">
        <f>SUM(I19+I20+I41+I47+I55)</f>
        <v>91700000</v>
      </c>
      <c r="J18" s="43"/>
    </row>
    <row r="19" spans="1:10" x14ac:dyDescent="0.25">
      <c r="A19" s="80">
        <v>5078</v>
      </c>
      <c r="B19" s="24">
        <v>742122</v>
      </c>
      <c r="C19" s="25" t="s">
        <v>11</v>
      </c>
      <c r="D19" s="49"/>
      <c r="E19" s="15">
        <f>SUM(F19:I19)</f>
        <v>3000000</v>
      </c>
      <c r="F19" s="27"/>
      <c r="G19" s="27"/>
      <c r="H19" s="27"/>
      <c r="I19" s="30">
        <v>3000000</v>
      </c>
    </row>
    <row r="20" spans="1:10" x14ac:dyDescent="0.25">
      <c r="A20" s="80">
        <v>5080</v>
      </c>
      <c r="B20" s="24">
        <v>742300</v>
      </c>
      <c r="C20" s="31" t="s">
        <v>63</v>
      </c>
      <c r="D20" s="48"/>
      <c r="E20" s="15">
        <f>SUM(E21:E40)</f>
        <v>75400000</v>
      </c>
      <c r="F20" s="23">
        <f>SUM(F21:F40)</f>
        <v>0</v>
      </c>
      <c r="G20" s="23">
        <f>SUM(G21:G40)</f>
        <v>0</v>
      </c>
      <c r="H20" s="23">
        <f>SUM(H21:H40)</f>
        <v>0</v>
      </c>
      <c r="I20" s="23">
        <f>SUM(I21:I40)</f>
        <v>75400000</v>
      </c>
    </row>
    <row r="21" spans="1:10" x14ac:dyDescent="0.25">
      <c r="A21" s="19">
        <v>1</v>
      </c>
      <c r="B21" s="24">
        <v>74237301</v>
      </c>
      <c r="C21" s="25" t="s">
        <v>12</v>
      </c>
      <c r="D21" s="49"/>
      <c r="E21" s="15">
        <f t="shared" ref="E21:E28" si="1">SUM(F21:I21)</f>
        <v>20900000</v>
      </c>
      <c r="F21" s="27"/>
      <c r="G21" s="27"/>
      <c r="H21" s="27"/>
      <c r="I21" s="27">
        <v>20900000</v>
      </c>
    </row>
    <row r="22" spans="1:10" x14ac:dyDescent="0.25">
      <c r="A22" s="19">
        <v>2</v>
      </c>
      <c r="B22" s="24">
        <v>74237302</v>
      </c>
      <c r="C22" s="25" t="s">
        <v>13</v>
      </c>
      <c r="D22" s="49"/>
      <c r="E22" s="15">
        <f>SUM(F22:I22)</f>
        <v>2200000</v>
      </c>
      <c r="F22" s="27"/>
      <c r="G22" s="27"/>
      <c r="H22" s="27"/>
      <c r="I22" s="27">
        <v>2200000</v>
      </c>
    </row>
    <row r="23" spans="1:10" x14ac:dyDescent="0.25">
      <c r="A23" s="19">
        <v>3</v>
      </c>
      <c r="B23" s="24">
        <v>74237303</v>
      </c>
      <c r="C23" s="25" t="s">
        <v>14</v>
      </c>
      <c r="D23" s="49"/>
      <c r="E23" s="15">
        <f>SUM(F23:I23)</f>
        <v>1600000</v>
      </c>
      <c r="F23" s="27"/>
      <c r="G23" s="27"/>
      <c r="H23" s="27"/>
      <c r="I23" s="27">
        <v>1600000</v>
      </c>
    </row>
    <row r="24" spans="1:10" x14ac:dyDescent="0.25">
      <c r="A24" s="19">
        <v>4</v>
      </c>
      <c r="B24" s="24">
        <v>74237304</v>
      </c>
      <c r="C24" s="25" t="s">
        <v>15</v>
      </c>
      <c r="D24" s="49"/>
      <c r="E24" s="15">
        <f>SUM(F24:I24)</f>
        <v>36500000</v>
      </c>
      <c r="F24" s="30"/>
      <c r="G24" s="30"/>
      <c r="H24" s="27"/>
      <c r="I24" s="27">
        <v>36500000</v>
      </c>
    </row>
    <row r="25" spans="1:10" x14ac:dyDescent="0.25">
      <c r="A25" s="19">
        <v>5</v>
      </c>
      <c r="B25" s="24">
        <v>74237305</v>
      </c>
      <c r="C25" s="25" t="s">
        <v>16</v>
      </c>
      <c r="D25" s="49"/>
      <c r="E25" s="15">
        <f>SUM(F25:I25)</f>
        <v>1000000</v>
      </c>
      <c r="F25" s="30"/>
      <c r="G25" s="30"/>
      <c r="H25" s="27"/>
      <c r="I25" s="27">
        <v>1000000</v>
      </c>
    </row>
    <row r="26" spans="1:10" x14ac:dyDescent="0.25">
      <c r="A26" s="19">
        <v>6</v>
      </c>
      <c r="B26" s="24">
        <v>74237306</v>
      </c>
      <c r="C26" s="25" t="s">
        <v>59</v>
      </c>
      <c r="D26" s="49"/>
      <c r="E26" s="15">
        <f t="shared" si="1"/>
        <v>0</v>
      </c>
      <c r="F26" s="27"/>
      <c r="G26" s="27"/>
      <c r="H26" s="27"/>
      <c r="I26" s="27"/>
    </row>
    <row r="27" spans="1:10" x14ac:dyDescent="0.25">
      <c r="A27" s="19">
        <v>7</v>
      </c>
      <c r="B27" s="24">
        <v>74237307</v>
      </c>
      <c r="C27" s="25" t="s">
        <v>17</v>
      </c>
      <c r="D27" s="49"/>
      <c r="E27" s="15">
        <f t="shared" si="1"/>
        <v>300000</v>
      </c>
      <c r="F27" s="27"/>
      <c r="G27" s="27"/>
      <c r="H27" s="27"/>
      <c r="I27" s="27">
        <v>300000</v>
      </c>
    </row>
    <row r="28" spans="1:10" x14ac:dyDescent="0.25">
      <c r="A28" s="19">
        <v>8</v>
      </c>
      <c r="B28" s="24">
        <v>74237308</v>
      </c>
      <c r="C28" s="25" t="s">
        <v>18</v>
      </c>
      <c r="D28" s="49"/>
      <c r="E28" s="15">
        <f t="shared" si="1"/>
        <v>500000</v>
      </c>
      <c r="F28" s="27"/>
      <c r="G28" s="27"/>
      <c r="H28" s="27"/>
      <c r="I28" s="27">
        <v>500000</v>
      </c>
    </row>
    <row r="29" spans="1:10" x14ac:dyDescent="0.25">
      <c r="A29" s="19">
        <v>9</v>
      </c>
      <c r="B29" s="24">
        <v>74237309</v>
      </c>
      <c r="C29" s="28" t="s">
        <v>19</v>
      </c>
      <c r="D29" s="50"/>
      <c r="E29" s="15">
        <f t="shared" si="0"/>
        <v>0</v>
      </c>
      <c r="F29" s="30"/>
      <c r="G29" s="30"/>
      <c r="H29" s="27"/>
      <c r="I29" s="32"/>
    </row>
    <row r="30" spans="1:10" x14ac:dyDescent="0.25">
      <c r="A30" s="19">
        <v>10</v>
      </c>
      <c r="B30" s="24">
        <v>74237310</v>
      </c>
      <c r="C30" s="25" t="s">
        <v>20</v>
      </c>
      <c r="D30" s="49"/>
      <c r="E30" s="15">
        <f t="shared" si="0"/>
        <v>6000000</v>
      </c>
      <c r="F30" s="30"/>
      <c r="G30" s="30"/>
      <c r="H30" s="27"/>
      <c r="I30" s="27">
        <v>6000000</v>
      </c>
    </row>
    <row r="31" spans="1:10" x14ac:dyDescent="0.25">
      <c r="A31" s="16">
        <v>11</v>
      </c>
      <c r="B31" s="33">
        <v>74237311</v>
      </c>
      <c r="C31" s="28" t="s">
        <v>21</v>
      </c>
      <c r="D31" s="49"/>
      <c r="E31" s="15">
        <f t="shared" si="0"/>
        <v>800000</v>
      </c>
      <c r="F31" s="23"/>
      <c r="G31" s="23"/>
      <c r="H31" s="27"/>
      <c r="I31" s="27">
        <v>800000</v>
      </c>
    </row>
    <row r="32" spans="1:10" x14ac:dyDescent="0.25">
      <c r="A32" s="19">
        <v>12</v>
      </c>
      <c r="B32" s="24">
        <v>74237312</v>
      </c>
      <c r="C32" s="28" t="s">
        <v>22</v>
      </c>
      <c r="D32" s="50"/>
      <c r="E32" s="15">
        <f>SUM(F32:J32)</f>
        <v>1000000</v>
      </c>
      <c r="F32" s="27"/>
      <c r="G32" s="27"/>
      <c r="H32" s="27"/>
      <c r="I32" s="32">
        <v>1000000</v>
      </c>
    </row>
    <row r="33" spans="1:9" x14ac:dyDescent="0.25">
      <c r="A33" s="19">
        <v>13</v>
      </c>
      <c r="B33" s="24">
        <v>74237313</v>
      </c>
      <c r="C33" s="28" t="s">
        <v>23</v>
      </c>
      <c r="D33" s="50"/>
      <c r="E33" s="15">
        <f t="shared" si="0"/>
        <v>500000</v>
      </c>
      <c r="F33" s="27"/>
      <c r="G33" s="27"/>
      <c r="H33" s="27"/>
      <c r="I33" s="32">
        <v>500000</v>
      </c>
    </row>
    <row r="34" spans="1:9" x14ac:dyDescent="0.25">
      <c r="A34" s="19">
        <v>14</v>
      </c>
      <c r="B34" s="24">
        <v>74237314</v>
      </c>
      <c r="C34" s="25" t="s">
        <v>24</v>
      </c>
      <c r="D34" s="49"/>
      <c r="E34" s="15">
        <f t="shared" si="0"/>
        <v>1700000</v>
      </c>
      <c r="F34" s="27"/>
      <c r="G34" s="27"/>
      <c r="H34" s="27"/>
      <c r="I34" s="27">
        <v>1700000</v>
      </c>
    </row>
    <row r="35" spans="1:9" x14ac:dyDescent="0.25">
      <c r="A35" s="19">
        <v>15</v>
      </c>
      <c r="B35" s="24">
        <v>74237315</v>
      </c>
      <c r="C35" s="73" t="s">
        <v>80</v>
      </c>
      <c r="D35" s="49"/>
      <c r="E35" s="15">
        <f>SUM(F35:I35)</f>
        <v>100000</v>
      </c>
      <c r="F35" s="27"/>
      <c r="G35" s="27"/>
      <c r="H35" s="27"/>
      <c r="I35" s="27">
        <v>100000</v>
      </c>
    </row>
    <row r="36" spans="1:9" x14ac:dyDescent="0.25">
      <c r="A36" s="19">
        <v>16</v>
      </c>
      <c r="B36" s="24">
        <v>74237316</v>
      </c>
      <c r="C36" s="25" t="s">
        <v>25</v>
      </c>
      <c r="D36" s="49"/>
      <c r="E36" s="15">
        <f t="shared" si="0"/>
        <v>300000</v>
      </c>
      <c r="F36" s="27"/>
      <c r="G36" s="27"/>
      <c r="H36" s="27"/>
      <c r="I36" s="27">
        <v>300000</v>
      </c>
    </row>
    <row r="37" spans="1:9" x14ac:dyDescent="0.25">
      <c r="A37" s="19">
        <v>17</v>
      </c>
      <c r="B37" s="24">
        <v>74237317</v>
      </c>
      <c r="C37" s="25" t="s">
        <v>26</v>
      </c>
      <c r="D37" s="49"/>
      <c r="E37" s="15">
        <f t="shared" si="0"/>
        <v>0</v>
      </c>
      <c r="F37" s="27"/>
      <c r="G37" s="27"/>
      <c r="H37" s="27"/>
      <c r="I37" s="27"/>
    </row>
    <row r="38" spans="1:9" x14ac:dyDescent="0.25">
      <c r="A38" s="19">
        <v>18</v>
      </c>
      <c r="B38" s="24">
        <v>74237318</v>
      </c>
      <c r="C38" s="73" t="s">
        <v>27</v>
      </c>
      <c r="D38" s="49"/>
      <c r="E38" s="15">
        <f t="shared" si="0"/>
        <v>0</v>
      </c>
      <c r="F38" s="27"/>
      <c r="G38" s="27"/>
      <c r="H38" s="27"/>
      <c r="I38" s="27"/>
    </row>
    <row r="39" spans="1:9" x14ac:dyDescent="0.25">
      <c r="A39" s="19">
        <v>20</v>
      </c>
      <c r="B39" s="24">
        <v>74237320</v>
      </c>
      <c r="C39" s="25" t="s">
        <v>28</v>
      </c>
      <c r="D39" s="49"/>
      <c r="E39" s="15">
        <f t="shared" si="0"/>
        <v>500000</v>
      </c>
      <c r="F39" s="27"/>
      <c r="G39" s="27"/>
      <c r="H39" s="27"/>
      <c r="I39" s="27">
        <v>500000</v>
      </c>
    </row>
    <row r="40" spans="1:9" x14ac:dyDescent="0.25">
      <c r="A40" s="19">
        <v>21</v>
      </c>
      <c r="B40" s="24">
        <v>74237322</v>
      </c>
      <c r="C40" s="25" t="s">
        <v>29</v>
      </c>
      <c r="D40" s="49"/>
      <c r="E40" s="15">
        <f t="shared" si="0"/>
        <v>1500000</v>
      </c>
      <c r="F40" s="27"/>
      <c r="G40" s="27"/>
      <c r="H40" s="27"/>
      <c r="I40" s="27">
        <v>1500000</v>
      </c>
    </row>
    <row r="41" spans="1:9" x14ac:dyDescent="0.25">
      <c r="A41" s="80">
        <v>5080</v>
      </c>
      <c r="B41" s="24"/>
      <c r="C41" s="31" t="s">
        <v>61</v>
      </c>
      <c r="D41" s="48"/>
      <c r="E41" s="15">
        <f>SUM(E42:E46)</f>
        <v>11100000</v>
      </c>
      <c r="F41" s="30">
        <f>SUM(F42:F46)</f>
        <v>0</v>
      </c>
      <c r="G41" s="30">
        <f>SUM(G42:G46)</f>
        <v>0</v>
      </c>
      <c r="H41" s="30">
        <f>SUM(H42:H46)</f>
        <v>0</v>
      </c>
      <c r="I41" s="30">
        <f>SUM(I42:I46)</f>
        <v>11100000</v>
      </c>
    </row>
    <row r="42" spans="1:9" x14ac:dyDescent="0.25">
      <c r="A42" s="19">
        <v>22</v>
      </c>
      <c r="B42" s="24">
        <v>74237323</v>
      </c>
      <c r="C42" s="25" t="s">
        <v>30</v>
      </c>
      <c r="D42" s="49"/>
      <c r="E42" s="15">
        <f t="shared" si="0"/>
        <v>1700000</v>
      </c>
      <c r="F42" s="27"/>
      <c r="G42" s="27"/>
      <c r="H42" s="27"/>
      <c r="I42" s="27">
        <v>1700000</v>
      </c>
    </row>
    <row r="43" spans="1:9" x14ac:dyDescent="0.25">
      <c r="A43" s="19">
        <v>23</v>
      </c>
      <c r="B43" s="24">
        <v>74237326</v>
      </c>
      <c r="C43" s="25" t="s">
        <v>83</v>
      </c>
      <c r="D43" s="49"/>
      <c r="E43" s="15">
        <f t="shared" si="0"/>
        <v>800000</v>
      </c>
      <c r="F43" s="27"/>
      <c r="G43" s="27"/>
      <c r="H43" s="27"/>
      <c r="I43" s="27">
        <v>800000</v>
      </c>
    </row>
    <row r="44" spans="1:9" x14ac:dyDescent="0.25">
      <c r="A44" s="19">
        <v>24</v>
      </c>
      <c r="B44" s="24">
        <v>74237390</v>
      </c>
      <c r="C44" s="25" t="s">
        <v>31</v>
      </c>
      <c r="D44" s="49"/>
      <c r="E44" s="15">
        <f>SUM(F44:J44)</f>
        <v>1600000</v>
      </c>
      <c r="F44" s="27"/>
      <c r="G44" s="27"/>
      <c r="H44" s="27"/>
      <c r="I44" s="27">
        <v>1600000</v>
      </c>
    </row>
    <row r="45" spans="1:9" x14ac:dyDescent="0.25">
      <c r="A45" s="19"/>
      <c r="B45" s="24">
        <v>74237393</v>
      </c>
      <c r="C45" s="25" t="s">
        <v>84</v>
      </c>
      <c r="D45" s="49"/>
      <c r="E45" s="15">
        <f>SUM(F45:I45)</f>
        <v>0</v>
      </c>
      <c r="F45" s="27"/>
      <c r="G45" s="27"/>
      <c r="H45" s="27"/>
      <c r="I45" s="27">
        <v>0</v>
      </c>
    </row>
    <row r="46" spans="1:9" x14ac:dyDescent="0.25">
      <c r="A46" s="19">
        <v>25</v>
      </c>
      <c r="B46" s="24">
        <v>74237393</v>
      </c>
      <c r="C46" s="25" t="s">
        <v>32</v>
      </c>
      <c r="D46" s="49"/>
      <c r="E46" s="15">
        <f>SUM(F46:I46)</f>
        <v>7000000</v>
      </c>
      <c r="F46" s="27"/>
      <c r="G46" s="27"/>
      <c r="H46" s="27"/>
      <c r="I46" s="27">
        <v>7000000</v>
      </c>
    </row>
    <row r="47" spans="1:9" x14ac:dyDescent="0.25">
      <c r="A47" s="80">
        <v>5080</v>
      </c>
      <c r="B47" s="24"/>
      <c r="C47" s="31" t="s">
        <v>34</v>
      </c>
      <c r="D47" s="48"/>
      <c r="E47" s="15">
        <f>SUM(E48:E51)</f>
        <v>2100000</v>
      </c>
      <c r="F47" s="27">
        <f>SUM(F48:F51)</f>
        <v>0</v>
      </c>
      <c r="G47" s="27">
        <f>SUM(G48:G51)</f>
        <v>0</v>
      </c>
      <c r="H47" s="27">
        <f>SUM(H48:H51)</f>
        <v>0</v>
      </c>
      <c r="I47" s="30">
        <f>SUM(I48:I51)</f>
        <v>2100000</v>
      </c>
    </row>
    <row r="48" spans="1:9" x14ac:dyDescent="0.25">
      <c r="A48" s="19">
        <v>26</v>
      </c>
      <c r="B48" s="24">
        <v>74237327</v>
      </c>
      <c r="C48" s="25" t="s">
        <v>33</v>
      </c>
      <c r="D48" s="49"/>
      <c r="E48" s="15">
        <f>SUM(F48:I48)</f>
        <v>1600000</v>
      </c>
      <c r="F48" s="27"/>
      <c r="G48" s="27"/>
      <c r="H48" s="27"/>
      <c r="I48" s="27">
        <v>1600000</v>
      </c>
    </row>
    <row r="49" spans="1:14" x14ac:dyDescent="0.25">
      <c r="A49" s="19">
        <v>27</v>
      </c>
      <c r="B49" s="24">
        <v>74237328</v>
      </c>
      <c r="C49" s="25" t="s">
        <v>85</v>
      </c>
      <c r="D49" s="49"/>
      <c r="E49" s="15">
        <f>SUM(F49:I49)</f>
        <v>400000</v>
      </c>
      <c r="F49" s="27"/>
      <c r="G49" s="27"/>
      <c r="H49" s="27"/>
      <c r="I49" s="27">
        <v>400000</v>
      </c>
    </row>
    <row r="50" spans="1:14" x14ac:dyDescent="0.25">
      <c r="A50" s="19"/>
      <c r="B50" s="24">
        <v>74237330</v>
      </c>
      <c r="C50" s="73" t="s">
        <v>81</v>
      </c>
      <c r="D50" s="49"/>
      <c r="E50" s="15">
        <f>SUM(F50:I50)</f>
        <v>100000</v>
      </c>
      <c r="F50" s="27"/>
      <c r="G50" s="27"/>
      <c r="H50" s="27"/>
      <c r="I50" s="67">
        <v>100000</v>
      </c>
    </row>
    <row r="51" spans="1:14" x14ac:dyDescent="0.25">
      <c r="A51" s="19">
        <v>28</v>
      </c>
      <c r="B51" s="24">
        <v>74237336</v>
      </c>
      <c r="C51" s="28" t="s">
        <v>86</v>
      </c>
      <c r="D51" s="51"/>
      <c r="E51" s="15">
        <f>SUM(F51:I51)</f>
        <v>0</v>
      </c>
      <c r="F51" s="27"/>
      <c r="G51" s="27"/>
      <c r="H51" s="27"/>
      <c r="I51" s="34"/>
    </row>
    <row r="52" spans="1:14" x14ac:dyDescent="0.25">
      <c r="A52" s="78">
        <v>5082</v>
      </c>
      <c r="B52" s="20">
        <v>743000</v>
      </c>
      <c r="C52" s="18" t="s">
        <v>62</v>
      </c>
      <c r="D52" s="47"/>
      <c r="E52" s="15">
        <f>SUM(E53)</f>
        <v>0</v>
      </c>
      <c r="F52" s="27">
        <f>SUM(F53)</f>
        <v>0</v>
      </c>
      <c r="G52" s="27">
        <f>SUM(G53)</f>
        <v>0</v>
      </c>
      <c r="H52" s="27">
        <f>SUM(H53)</f>
        <v>0</v>
      </c>
      <c r="I52" s="27">
        <f>SUM(I53)</f>
        <v>0</v>
      </c>
      <c r="N52" t="s">
        <v>7</v>
      </c>
    </row>
    <row r="53" spans="1:14" x14ac:dyDescent="0.25">
      <c r="A53" s="19">
        <v>28</v>
      </c>
      <c r="B53" s="24">
        <v>743122</v>
      </c>
      <c r="C53" s="28" t="s">
        <v>35</v>
      </c>
      <c r="D53" s="51"/>
      <c r="E53" s="15">
        <f t="shared" si="0"/>
        <v>0</v>
      </c>
      <c r="F53" s="27">
        <v>0</v>
      </c>
      <c r="G53" s="27">
        <v>0</v>
      </c>
      <c r="H53" s="27">
        <v>0</v>
      </c>
      <c r="I53" s="27">
        <v>0</v>
      </c>
    </row>
    <row r="54" spans="1:14" ht="26.25" x14ac:dyDescent="0.25">
      <c r="A54" s="78">
        <v>5089</v>
      </c>
      <c r="B54" s="20">
        <v>744000</v>
      </c>
      <c r="C54" s="18" t="s">
        <v>72</v>
      </c>
      <c r="D54" s="52"/>
      <c r="E54" s="15">
        <f t="shared" si="0"/>
        <v>20400000</v>
      </c>
      <c r="F54" s="27">
        <v>0</v>
      </c>
      <c r="G54" s="27">
        <v>0</v>
      </c>
      <c r="H54" s="34">
        <v>20400000</v>
      </c>
      <c r="I54" s="27">
        <v>0</v>
      </c>
    </row>
    <row r="55" spans="1:14" x14ac:dyDescent="0.25">
      <c r="A55" s="78">
        <v>5092</v>
      </c>
      <c r="B55" s="20">
        <v>745000</v>
      </c>
      <c r="C55" s="29" t="s">
        <v>64</v>
      </c>
      <c r="D55" s="48"/>
      <c r="E55" s="15">
        <f>SUM(F55:I55)</f>
        <v>100000</v>
      </c>
      <c r="F55" s="27">
        <f>SUM(F56)</f>
        <v>0</v>
      </c>
      <c r="G55" s="27">
        <f>SUM(G56)</f>
        <v>0</v>
      </c>
      <c r="H55" s="27">
        <f>SUM(H56)</f>
        <v>0</v>
      </c>
      <c r="I55" s="30">
        <f>SUM(I56)</f>
        <v>100000</v>
      </c>
    </row>
    <row r="56" spans="1:14" x14ac:dyDescent="0.25">
      <c r="A56" s="19">
        <v>29</v>
      </c>
      <c r="B56" s="24">
        <v>745161</v>
      </c>
      <c r="C56" s="28" t="s">
        <v>36</v>
      </c>
      <c r="D56" s="50"/>
      <c r="E56" s="15">
        <f t="shared" si="0"/>
        <v>100000</v>
      </c>
      <c r="F56" s="27">
        <v>0</v>
      </c>
      <c r="G56" s="27">
        <v>0</v>
      </c>
      <c r="H56" s="27">
        <v>0</v>
      </c>
      <c r="I56" s="27">
        <v>100000</v>
      </c>
    </row>
    <row r="57" spans="1:14" ht="51" x14ac:dyDescent="0.25">
      <c r="A57" s="76">
        <v>5099</v>
      </c>
      <c r="B57" s="14">
        <v>781000</v>
      </c>
      <c r="C57" s="36" t="s">
        <v>73</v>
      </c>
      <c r="D57" s="48"/>
      <c r="E57" s="15">
        <f>SUM(E58:E74)</f>
        <v>1285181000</v>
      </c>
      <c r="F57" s="23">
        <f>SUM(F58:F74)</f>
        <v>0</v>
      </c>
      <c r="G57" s="99">
        <f>SUM(G58:G74)</f>
        <v>1285181000</v>
      </c>
      <c r="H57" s="23">
        <f>SUM(H58:H74)</f>
        <v>0</v>
      </c>
      <c r="I57" s="23">
        <f>SUM(I58:I74)</f>
        <v>0</v>
      </c>
      <c r="J57" s="43"/>
    </row>
    <row r="58" spans="1:14" x14ac:dyDescent="0.25">
      <c r="A58" s="76"/>
      <c r="B58" s="14"/>
      <c r="C58" s="25" t="s">
        <v>92</v>
      </c>
      <c r="D58" s="48"/>
      <c r="E58" s="15">
        <f>SUM(F58:I58)</f>
        <v>0</v>
      </c>
      <c r="F58" s="23"/>
      <c r="G58" s="26"/>
      <c r="H58" s="23"/>
      <c r="I58" s="23"/>
      <c r="J58" s="43"/>
    </row>
    <row r="59" spans="1:14" x14ac:dyDescent="0.25">
      <c r="A59" s="35">
        <v>32</v>
      </c>
      <c r="B59" s="37">
        <v>78111103</v>
      </c>
      <c r="C59" s="25" t="s">
        <v>37</v>
      </c>
      <c r="D59" s="49"/>
      <c r="E59" s="15">
        <f t="shared" si="0"/>
        <v>2327000</v>
      </c>
      <c r="F59" s="27"/>
      <c r="G59" s="27">
        <v>2327000</v>
      </c>
      <c r="H59" s="27"/>
      <c r="I59" s="27"/>
    </row>
    <row r="60" spans="1:14" x14ac:dyDescent="0.25">
      <c r="A60" s="35">
        <v>33</v>
      </c>
      <c r="B60" s="37">
        <v>78111111</v>
      </c>
      <c r="C60" s="25" t="s">
        <v>38</v>
      </c>
      <c r="D60" s="49"/>
      <c r="E60" s="15">
        <f t="shared" si="0"/>
        <v>686805000</v>
      </c>
      <c r="F60" s="27"/>
      <c r="G60" s="67">
        <v>686805000</v>
      </c>
      <c r="H60" s="27"/>
      <c r="I60" s="27"/>
    </row>
    <row r="61" spans="1:14" x14ac:dyDescent="0.25">
      <c r="A61" s="35">
        <v>34</v>
      </c>
      <c r="B61" s="37">
        <v>7811114</v>
      </c>
      <c r="C61" s="25" t="s">
        <v>39</v>
      </c>
      <c r="D61" s="49"/>
      <c r="E61" s="15">
        <f t="shared" si="0"/>
        <v>108039000</v>
      </c>
      <c r="F61" s="27"/>
      <c r="G61" s="67">
        <v>108039000</v>
      </c>
      <c r="H61" s="27"/>
      <c r="I61" s="27"/>
    </row>
    <row r="62" spans="1:14" x14ac:dyDescent="0.25">
      <c r="A62" s="35">
        <v>35</v>
      </c>
      <c r="B62" s="37">
        <v>78111141</v>
      </c>
      <c r="C62" s="25" t="s">
        <v>40</v>
      </c>
      <c r="D62" s="49"/>
      <c r="E62" s="15">
        <f t="shared" si="0"/>
        <v>100000</v>
      </c>
      <c r="F62" s="27"/>
      <c r="G62" s="67">
        <v>100000</v>
      </c>
      <c r="H62" s="27"/>
      <c r="I62" s="27"/>
    </row>
    <row r="63" spans="1:14" x14ac:dyDescent="0.25">
      <c r="A63" s="35">
        <v>35</v>
      </c>
      <c r="B63" s="37">
        <v>7811115</v>
      </c>
      <c r="C63" s="28" t="s">
        <v>41</v>
      </c>
      <c r="D63" s="49"/>
      <c r="E63" s="15">
        <f t="shared" si="0"/>
        <v>178994000</v>
      </c>
      <c r="F63" s="27"/>
      <c r="G63" s="27">
        <v>178994000</v>
      </c>
      <c r="H63" s="27"/>
      <c r="I63" s="27"/>
    </row>
    <row r="64" spans="1:14" x14ac:dyDescent="0.25">
      <c r="A64" s="35"/>
      <c r="B64" s="37">
        <v>7811116</v>
      </c>
      <c r="C64" s="28" t="s">
        <v>78</v>
      </c>
      <c r="D64" s="49"/>
      <c r="E64" s="15">
        <f t="shared" si="0"/>
        <v>7332000</v>
      </c>
      <c r="F64" s="27"/>
      <c r="G64" s="67">
        <v>7332000</v>
      </c>
      <c r="H64" s="27"/>
      <c r="I64" s="27"/>
    </row>
    <row r="65" spans="1:10" ht="5.25" hidden="1" customHeight="1" x14ac:dyDescent="0.25">
      <c r="A65" s="35"/>
      <c r="B65" s="37"/>
      <c r="C65" s="28"/>
      <c r="D65" s="49"/>
      <c r="E65" s="15">
        <f t="shared" si="0"/>
        <v>0</v>
      </c>
      <c r="F65" s="27"/>
      <c r="G65" s="27"/>
      <c r="H65" s="27"/>
      <c r="I65" s="27"/>
    </row>
    <row r="66" spans="1:10" ht="13.5" customHeight="1" x14ac:dyDescent="0.25">
      <c r="A66" s="35">
        <v>36</v>
      </c>
      <c r="B66" s="38">
        <v>78111151</v>
      </c>
      <c r="C66" s="25" t="s">
        <v>42</v>
      </c>
      <c r="D66" s="49"/>
      <c r="E66" s="15">
        <f t="shared" si="0"/>
        <v>61000</v>
      </c>
      <c r="F66" s="30"/>
      <c r="G66" s="67">
        <v>61000</v>
      </c>
      <c r="H66" s="27"/>
      <c r="I66" s="27"/>
    </row>
    <row r="67" spans="1:10" ht="1.5" hidden="1" customHeight="1" x14ac:dyDescent="0.25">
      <c r="A67" s="35">
        <v>37</v>
      </c>
      <c r="B67" s="37"/>
      <c r="C67" s="39"/>
      <c r="D67" s="49"/>
      <c r="E67" s="15">
        <f t="shared" si="0"/>
        <v>0</v>
      </c>
      <c r="F67" s="23"/>
      <c r="G67" s="23"/>
      <c r="H67" s="23"/>
      <c r="I67" s="23"/>
    </row>
    <row r="68" spans="1:10" x14ac:dyDescent="0.25">
      <c r="A68" s="35">
        <v>38</v>
      </c>
      <c r="B68" s="37">
        <v>78111175</v>
      </c>
      <c r="C68" s="39" t="s">
        <v>43</v>
      </c>
      <c r="D68" s="49"/>
      <c r="E68" s="15">
        <f t="shared" si="0"/>
        <v>6843000</v>
      </c>
      <c r="F68" s="27"/>
      <c r="G68" s="27">
        <v>6843000</v>
      </c>
      <c r="H68" s="27"/>
      <c r="I68" s="27"/>
    </row>
    <row r="69" spans="1:10" x14ac:dyDescent="0.25">
      <c r="A69" s="35">
        <v>39</v>
      </c>
      <c r="B69" s="37">
        <v>78111176</v>
      </c>
      <c r="C69" s="25" t="s">
        <v>44</v>
      </c>
      <c r="D69" s="49"/>
      <c r="E69" s="15">
        <f t="shared" si="0"/>
        <v>29080000</v>
      </c>
      <c r="F69" s="27"/>
      <c r="G69" s="27">
        <v>29080000</v>
      </c>
      <c r="H69" s="27"/>
      <c r="I69" s="27"/>
    </row>
    <row r="70" spans="1:10" x14ac:dyDescent="0.25">
      <c r="A70" s="35">
        <v>40</v>
      </c>
      <c r="B70" s="37">
        <v>78111177</v>
      </c>
      <c r="C70" s="25" t="s">
        <v>45</v>
      </c>
      <c r="D70" s="49"/>
      <c r="E70" s="15">
        <f t="shared" si="0"/>
        <v>145153000</v>
      </c>
      <c r="F70" s="27"/>
      <c r="G70" s="27">
        <v>145153000</v>
      </c>
      <c r="H70" s="27"/>
      <c r="I70" s="27"/>
    </row>
    <row r="71" spans="1:10" x14ac:dyDescent="0.25">
      <c r="A71" s="35">
        <v>41</v>
      </c>
      <c r="B71" s="37">
        <v>78111178</v>
      </c>
      <c r="C71" s="28" t="s">
        <v>46</v>
      </c>
      <c r="D71" s="49"/>
      <c r="E71" s="15">
        <f t="shared" si="0"/>
        <v>21978000</v>
      </c>
      <c r="F71" s="27"/>
      <c r="G71" s="27">
        <v>21978000</v>
      </c>
      <c r="H71" s="27"/>
      <c r="I71" s="27"/>
    </row>
    <row r="72" spans="1:10" ht="14.25" customHeight="1" x14ac:dyDescent="0.25">
      <c r="A72" s="35">
        <v>42</v>
      </c>
      <c r="B72" s="37">
        <v>78111179</v>
      </c>
      <c r="C72" s="28" t="s">
        <v>79</v>
      </c>
      <c r="D72" s="49"/>
      <c r="E72" s="15">
        <f t="shared" si="0"/>
        <v>93469000</v>
      </c>
      <c r="F72" s="27"/>
      <c r="G72" s="27">
        <v>93469000</v>
      </c>
      <c r="H72" s="27"/>
      <c r="I72" s="27"/>
    </row>
    <row r="73" spans="1:10" hidden="1" x14ac:dyDescent="0.25">
      <c r="A73" s="35">
        <v>43</v>
      </c>
      <c r="B73" s="37">
        <v>781111791</v>
      </c>
      <c r="C73" s="28" t="s">
        <v>47</v>
      </c>
      <c r="D73" s="49"/>
      <c r="E73" s="15">
        <f t="shared" si="0"/>
        <v>0</v>
      </c>
      <c r="F73" s="27"/>
      <c r="G73" s="62"/>
      <c r="H73" s="27"/>
      <c r="I73" s="27"/>
    </row>
    <row r="74" spans="1:10" x14ac:dyDescent="0.25">
      <c r="A74" s="35">
        <v>44</v>
      </c>
      <c r="B74" s="40" t="s">
        <v>48</v>
      </c>
      <c r="C74" s="28" t="s">
        <v>49</v>
      </c>
      <c r="D74" s="49"/>
      <c r="E74" s="15">
        <f t="shared" si="0"/>
        <v>5000000</v>
      </c>
      <c r="F74" s="27"/>
      <c r="G74" s="67">
        <v>5000000</v>
      </c>
      <c r="H74" s="27"/>
      <c r="I74" s="27"/>
    </row>
    <row r="75" spans="1:10" ht="0.75" customHeight="1" x14ac:dyDescent="0.25">
      <c r="A75" s="35">
        <v>45</v>
      </c>
      <c r="B75" s="40" t="s">
        <v>50</v>
      </c>
      <c r="C75" s="28" t="s">
        <v>51</v>
      </c>
      <c r="D75" s="49"/>
      <c r="E75" s="15">
        <f t="shared" si="0"/>
        <v>0</v>
      </c>
      <c r="F75" s="27"/>
      <c r="G75" s="62"/>
      <c r="H75" s="27">
        <v>0</v>
      </c>
      <c r="I75" s="27">
        <v>0</v>
      </c>
      <c r="J75" s="54"/>
    </row>
    <row r="76" spans="1:10" x14ac:dyDescent="0.25">
      <c r="A76" s="76">
        <v>5103</v>
      </c>
      <c r="B76" s="14">
        <v>790000</v>
      </c>
      <c r="C76" s="29" t="s">
        <v>65</v>
      </c>
      <c r="D76" s="48"/>
      <c r="E76" s="15">
        <f>SUM(E77:E79)</f>
        <v>0</v>
      </c>
      <c r="F76" s="23">
        <f>SUM(F77:F79)</f>
        <v>0</v>
      </c>
      <c r="G76" s="23">
        <f>SUM(G77:G79)</f>
        <v>0</v>
      </c>
      <c r="H76" s="23">
        <f>SUM(H77:H79)</f>
        <v>0</v>
      </c>
      <c r="I76" s="23">
        <f>SUM(I77:I79)</f>
        <v>0</v>
      </c>
    </row>
    <row r="77" spans="1:10" x14ac:dyDescent="0.25">
      <c r="A77" s="35"/>
      <c r="B77" s="37">
        <v>7911111</v>
      </c>
      <c r="C77" s="25" t="s">
        <v>77</v>
      </c>
      <c r="D77" s="49"/>
      <c r="E77" s="15">
        <f t="shared" ref="E77:E86" si="2">SUM(F77+G77+H77+I77)</f>
        <v>0</v>
      </c>
      <c r="F77" s="23"/>
      <c r="G77" s="23"/>
      <c r="H77" s="23"/>
      <c r="I77" s="23"/>
    </row>
    <row r="78" spans="1:10" x14ac:dyDescent="0.25">
      <c r="A78" s="35">
        <v>46</v>
      </c>
      <c r="B78" s="24">
        <v>79111101</v>
      </c>
      <c r="C78" s="39" t="s">
        <v>76</v>
      </c>
      <c r="D78" s="49"/>
      <c r="E78" s="15">
        <f t="shared" si="2"/>
        <v>0</v>
      </c>
      <c r="F78" s="71"/>
      <c r="G78" s="30">
        <v>0</v>
      </c>
      <c r="H78" s="27">
        <v>0</v>
      </c>
      <c r="I78" s="27">
        <v>0</v>
      </c>
    </row>
    <row r="79" spans="1:10" x14ac:dyDescent="0.25">
      <c r="A79" s="35">
        <v>47</v>
      </c>
      <c r="B79" s="24">
        <v>79111102</v>
      </c>
      <c r="C79" s="39" t="s">
        <v>75</v>
      </c>
      <c r="D79" s="49"/>
      <c r="E79" s="15">
        <f t="shared" si="2"/>
        <v>0</v>
      </c>
      <c r="F79" s="23"/>
      <c r="G79" s="30">
        <v>0</v>
      </c>
      <c r="H79" s="27"/>
      <c r="I79" s="27"/>
    </row>
    <row r="80" spans="1:10" ht="0.75" hidden="1" customHeight="1" x14ac:dyDescent="0.25">
      <c r="A80" s="35">
        <v>48</v>
      </c>
      <c r="B80" s="24">
        <v>79111103</v>
      </c>
      <c r="C80" s="39" t="s">
        <v>52</v>
      </c>
      <c r="D80" s="49"/>
      <c r="E80" s="15">
        <f t="shared" si="2"/>
        <v>0</v>
      </c>
      <c r="F80" s="26">
        <v>0</v>
      </c>
      <c r="G80" s="30">
        <v>0</v>
      </c>
      <c r="H80" s="27">
        <v>0</v>
      </c>
      <c r="I80" s="27">
        <v>0</v>
      </c>
    </row>
    <row r="81" spans="1:11" ht="0.75" hidden="1" customHeight="1" x14ac:dyDescent="0.25">
      <c r="A81" s="35">
        <v>49</v>
      </c>
      <c r="B81" s="24">
        <v>79111104</v>
      </c>
      <c r="C81" s="39" t="s">
        <v>53</v>
      </c>
      <c r="D81" s="49"/>
      <c r="E81" s="15">
        <f t="shared" si="2"/>
        <v>0</v>
      </c>
      <c r="F81" s="26"/>
      <c r="G81" s="30"/>
      <c r="H81" s="27"/>
      <c r="I81" s="27"/>
    </row>
    <row r="82" spans="1:11" x14ac:dyDescent="0.25">
      <c r="A82" s="35">
        <v>5104</v>
      </c>
      <c r="B82" s="14">
        <v>800000</v>
      </c>
      <c r="C82" s="36" t="s">
        <v>54</v>
      </c>
      <c r="D82" s="49"/>
      <c r="E82" s="15">
        <f>SUM(E83)</f>
        <v>0</v>
      </c>
      <c r="F82" s="23"/>
      <c r="G82" s="23"/>
      <c r="H82" s="27"/>
      <c r="I82" s="27"/>
    </row>
    <row r="83" spans="1:11" x14ac:dyDescent="0.25">
      <c r="A83" s="35">
        <v>5105</v>
      </c>
      <c r="B83" s="37">
        <v>810000</v>
      </c>
      <c r="C83" s="39" t="s">
        <v>55</v>
      </c>
      <c r="D83" s="49"/>
      <c r="E83" s="15">
        <f t="shared" si="2"/>
        <v>0</v>
      </c>
      <c r="F83" s="26"/>
      <c r="G83" s="27"/>
      <c r="H83" s="27"/>
      <c r="I83" s="27"/>
    </row>
    <row r="84" spans="1:11" ht="25.5" x14ac:dyDescent="0.25">
      <c r="A84" s="35">
        <v>5106</v>
      </c>
      <c r="B84" s="41">
        <v>900000</v>
      </c>
      <c r="C84" s="36" t="s">
        <v>56</v>
      </c>
      <c r="D84" s="49"/>
      <c r="E84" s="15">
        <f t="shared" si="2"/>
        <v>0</v>
      </c>
      <c r="F84" s="23"/>
      <c r="G84" s="30"/>
      <c r="H84" s="27"/>
      <c r="I84" s="27"/>
    </row>
    <row r="85" spans="1:11" x14ac:dyDescent="0.25">
      <c r="A85" s="35">
        <v>5129</v>
      </c>
      <c r="B85" s="14">
        <v>910000</v>
      </c>
      <c r="C85" s="36" t="s">
        <v>57</v>
      </c>
      <c r="D85" s="49"/>
      <c r="E85" s="15">
        <f t="shared" si="2"/>
        <v>0</v>
      </c>
      <c r="F85" s="23"/>
      <c r="G85" s="23"/>
      <c r="H85" s="27"/>
      <c r="I85" s="27"/>
    </row>
    <row r="86" spans="1:11" ht="0.75" customHeight="1" x14ac:dyDescent="0.25">
      <c r="A86" s="35">
        <v>5151</v>
      </c>
      <c r="B86" s="55"/>
      <c r="C86" s="70"/>
      <c r="D86" s="61"/>
      <c r="E86" s="15">
        <f t="shared" si="2"/>
        <v>0</v>
      </c>
      <c r="F86" s="62"/>
      <c r="G86" s="62"/>
      <c r="H86" s="27"/>
      <c r="I86" s="27"/>
    </row>
    <row r="87" spans="1:11" x14ac:dyDescent="0.25">
      <c r="A87" s="35">
        <v>5171</v>
      </c>
      <c r="B87" s="55"/>
      <c r="C87" s="63" t="s">
        <v>90</v>
      </c>
      <c r="D87" s="64"/>
      <c r="E87" s="69">
        <f>SUM(E12+E16+E57+E76)</f>
        <v>1397381000</v>
      </c>
      <c r="F87" s="68">
        <f>SUM(F12+F16+F57+F76)</f>
        <v>0</v>
      </c>
      <c r="G87" s="68">
        <f>SUM(G12+G16+G57+G76)</f>
        <v>1285181000</v>
      </c>
      <c r="H87" s="68">
        <f>SUM(H12+H16+H57+H76)</f>
        <v>20400000</v>
      </c>
      <c r="I87" s="68">
        <f>SUM(I12+I16+I57+I76)</f>
        <v>91800000</v>
      </c>
      <c r="J87" t="s">
        <v>60</v>
      </c>
      <c r="K87" s="43"/>
    </row>
    <row r="88" spans="1:11" ht="15.75" thickBot="1" x14ac:dyDescent="0.3">
      <c r="A88" s="88"/>
      <c r="B88" s="89"/>
      <c r="C88" s="66" t="s">
        <v>87</v>
      </c>
      <c r="D88" s="90"/>
      <c r="E88" s="97">
        <f>SUM(F88:J88)</f>
        <v>61586098.700000003</v>
      </c>
      <c r="F88" s="98"/>
      <c r="G88" s="98">
        <v>57855063</v>
      </c>
      <c r="H88" s="98">
        <v>72166.7</v>
      </c>
      <c r="I88" s="98">
        <v>3658869</v>
      </c>
      <c r="K88" s="43"/>
    </row>
    <row r="89" spans="1:11" ht="18" customHeight="1" thickBot="1" x14ac:dyDescent="0.3">
      <c r="A89" s="42"/>
      <c r="B89" s="65"/>
      <c r="C89" s="66" t="s">
        <v>82</v>
      </c>
      <c r="D89" s="91"/>
      <c r="E89" s="92">
        <f>SUM(E87+E88)</f>
        <v>1458967098.7</v>
      </c>
      <c r="F89" s="93">
        <f>SUM(F87+F88)</f>
        <v>0</v>
      </c>
      <c r="G89" s="93">
        <f>SUM(G87+G88)</f>
        <v>1343036063</v>
      </c>
      <c r="H89" s="94">
        <f>(H87+H88)</f>
        <v>20472166.699999999</v>
      </c>
      <c r="I89" s="95">
        <f>SUM(I87+I88)</f>
        <v>95458869</v>
      </c>
      <c r="J89" s="43"/>
    </row>
    <row r="90" spans="1:11" ht="1.5" customHeight="1" x14ac:dyDescent="0.25">
      <c r="A90" s="81"/>
      <c r="B90" s="82"/>
      <c r="C90" s="83"/>
      <c r="D90" s="84"/>
      <c r="E90" s="85"/>
      <c r="F90" s="86"/>
      <c r="G90" s="86"/>
      <c r="H90" s="87"/>
      <c r="I90" s="87"/>
      <c r="J90" s="43"/>
    </row>
    <row r="91" spans="1:11" x14ac:dyDescent="0.25">
      <c r="E91" s="43" t="s">
        <v>7</v>
      </c>
      <c r="G91" s="43"/>
      <c r="I91" s="43"/>
    </row>
    <row r="92" spans="1:11" x14ac:dyDescent="0.25">
      <c r="D92" s="53"/>
      <c r="G92" s="43"/>
    </row>
    <row r="93" spans="1:11" x14ac:dyDescent="0.25">
      <c r="E93" s="43"/>
    </row>
  </sheetData>
  <mergeCells count="8">
    <mergeCell ref="H1:I1"/>
    <mergeCell ref="C2:G2"/>
    <mergeCell ref="A3:I3"/>
    <mergeCell ref="A5:A7"/>
    <mergeCell ref="B5:B7"/>
    <mergeCell ref="C5:C7"/>
    <mergeCell ref="D5:D7"/>
    <mergeCell ref="E5:I5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</dc:creator>
  <cp:lastModifiedBy>Maglic</cp:lastModifiedBy>
  <cp:lastPrinted>2017-01-17T07:31:28Z</cp:lastPrinted>
  <dcterms:created xsi:type="dcterms:W3CDTF">2015-01-26T12:26:49Z</dcterms:created>
  <dcterms:modified xsi:type="dcterms:W3CDTF">2017-01-17T07:32:04Z</dcterms:modified>
</cp:coreProperties>
</file>