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ri komp\Desk\EKSTERNO\Web site\Finansijski izvestaji\2017\"/>
    </mc:Choice>
  </mc:AlternateContent>
  <bookViews>
    <workbookView xWindow="0" yWindow="0" windowWidth="20490" windowHeight="7755"/>
  </bookViews>
  <sheets>
    <sheet name="11.05.2017." sheetId="86" r:id="rId1"/>
    <sheet name="10.05.2017." sheetId="85" r:id="rId2"/>
    <sheet name="09.05.2017." sheetId="84" r:id="rId3"/>
    <sheet name="08.05.2017." sheetId="83" r:id="rId4"/>
    <sheet name="05.05.2017." sheetId="82" r:id="rId5"/>
    <sheet name="04.05.2017." sheetId="81" r:id="rId6"/>
    <sheet name="03.05.2017." sheetId="80" r:id="rId7"/>
    <sheet name="28.04.2017" sheetId="79" r:id="rId8"/>
    <sheet name="27.04.2017." sheetId="78" r:id="rId9"/>
    <sheet name="26.04.2017." sheetId="77" r:id="rId10"/>
    <sheet name="25.04.2017." sheetId="76" r:id="rId11"/>
    <sheet name="24.04.2017." sheetId="75" r:id="rId12"/>
    <sheet name="21.04.2017." sheetId="74" r:id="rId13"/>
    <sheet name="20.04.2017." sheetId="73" r:id="rId14"/>
    <sheet name="19.04.2017" sheetId="72" r:id="rId15"/>
    <sheet name="18.04,2017" sheetId="71" r:id="rId16"/>
    <sheet name="13.04.2017" sheetId="70" r:id="rId17"/>
    <sheet name="12.04.2017" sheetId="69" r:id="rId18"/>
    <sheet name="11.04.2017." sheetId="68" r:id="rId19"/>
    <sheet name="10.04.2017." sheetId="67" r:id="rId20"/>
    <sheet name="07.04.2017" sheetId="66" r:id="rId21"/>
    <sheet name="06.04.2017." sheetId="65" r:id="rId22"/>
    <sheet name="05.04.2017." sheetId="64" r:id="rId23"/>
    <sheet name="04.04.2017." sheetId="63" r:id="rId24"/>
    <sheet name="03.04.2017." sheetId="62" r:id="rId25"/>
    <sheet name="31.03.2017" sheetId="61" r:id="rId26"/>
    <sheet name="30.03.2017." sheetId="60" r:id="rId27"/>
    <sheet name="29.03.2017." sheetId="59" r:id="rId28"/>
    <sheet name="28.03.2017." sheetId="58" r:id="rId29"/>
    <sheet name="27.03.2017." sheetId="57" r:id="rId30"/>
    <sheet name="24.03.2017" sheetId="56" r:id="rId31"/>
    <sheet name="23.03.2017." sheetId="55" r:id="rId32"/>
    <sheet name="22.03.2017." sheetId="54" r:id="rId33"/>
    <sheet name="21.03.2017." sheetId="53" r:id="rId34"/>
    <sheet name="20.03.2017." sheetId="52" r:id="rId35"/>
    <sheet name="17.03.2017." sheetId="51" r:id="rId36"/>
    <sheet name="16.03.2017." sheetId="50" r:id="rId37"/>
    <sheet name="15.03.2017." sheetId="49" r:id="rId38"/>
    <sheet name="14.03.2017." sheetId="48" r:id="rId39"/>
    <sheet name="13.03.2017." sheetId="47" r:id="rId40"/>
    <sheet name="10.03.2017." sheetId="46" r:id="rId41"/>
    <sheet name="09.03.2017." sheetId="45" r:id="rId42"/>
    <sheet name="08.03.2017." sheetId="44" r:id="rId43"/>
    <sheet name="07.03.2017." sheetId="43" r:id="rId44"/>
    <sheet name="06.03.2017." sheetId="42" r:id="rId45"/>
    <sheet name="03.03.2017." sheetId="41" r:id="rId46"/>
    <sheet name="02.03.2017." sheetId="40" r:id="rId47"/>
    <sheet name="01.03.2017." sheetId="39" r:id="rId48"/>
    <sheet name="28.02.2017." sheetId="38" r:id="rId49"/>
    <sheet name="27.02.2017." sheetId="37" r:id="rId50"/>
    <sheet name="24.02.2017." sheetId="36" r:id="rId51"/>
    <sheet name="23.02.2017." sheetId="35" r:id="rId52"/>
    <sheet name="22.02.2017." sheetId="34" r:id="rId53"/>
    <sheet name="21.02.2017." sheetId="33" r:id="rId54"/>
    <sheet name="20.02.2017." sheetId="32" r:id="rId55"/>
    <sheet name="17.02.2017" sheetId="31" r:id="rId56"/>
    <sheet name="14.02.2017" sheetId="30" r:id="rId57"/>
    <sheet name="13.02.2017" sheetId="29" r:id="rId58"/>
    <sheet name="10.02.2017." sheetId="28" r:id="rId59"/>
    <sheet name="09.02.2017." sheetId="27" r:id="rId60"/>
    <sheet name="08.02.2017" sheetId="26" r:id="rId61"/>
    <sheet name="07.02.2017." sheetId="24" r:id="rId62"/>
    <sheet name="06.02.2017." sheetId="23" r:id="rId63"/>
    <sheet name="02.02.2017" sheetId="22" r:id="rId64"/>
    <sheet name="01.02.2017." sheetId="21" r:id="rId65"/>
    <sheet name="31.01.2017." sheetId="20" r:id="rId66"/>
    <sheet name="30.01.2017." sheetId="19" r:id="rId67"/>
    <sheet name="27.01.2017." sheetId="18" r:id="rId68"/>
    <sheet name="26.01.2017." sheetId="17" r:id="rId69"/>
    <sheet name="25.01.2017." sheetId="16" r:id="rId70"/>
    <sheet name="24.01.2017." sheetId="15" r:id="rId71"/>
    <sheet name="23.01.2017." sheetId="14" r:id="rId72"/>
    <sheet name="20.01.2017" sheetId="13" r:id="rId73"/>
    <sheet name="19.01.2017" sheetId="12" r:id="rId74"/>
    <sheet name="18.01.2017" sheetId="11" r:id="rId75"/>
    <sheet name="17.01.2017." sheetId="10" r:id="rId76"/>
    <sheet name="16.01.2017." sheetId="9" r:id="rId77"/>
    <sheet name="13.01.2017." sheetId="8" r:id="rId78"/>
    <sheet name="12.01.2017." sheetId="7" r:id="rId79"/>
    <sheet name="11.01.2017." sheetId="6" r:id="rId80"/>
    <sheet name="10.01.2017." sheetId="5" r:id="rId81"/>
    <sheet name="09.01.2017." sheetId="4" r:id="rId82"/>
    <sheet name="06.01.2017." sheetId="3" r:id="rId83"/>
    <sheet name="05.01.2017." sheetId="2" r:id="rId84"/>
    <sheet name="04.01.2017." sheetId="1" r:id="rId8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86" l="1"/>
  <c r="E53" i="86" s="1"/>
  <c r="E36" i="85"/>
  <c r="E53" i="85" s="1"/>
  <c r="E53" i="84" l="1"/>
  <c r="E36" i="84"/>
  <c r="E36" i="83"/>
  <c r="E53" i="83" s="1"/>
  <c r="E37" i="82"/>
  <c r="E36" i="82"/>
  <c r="E53" i="82" s="1"/>
  <c r="E36" i="81" l="1"/>
  <c r="E53" i="81" s="1"/>
  <c r="E36" i="80" l="1"/>
  <c r="E53" i="80" s="1"/>
  <c r="E36" i="79" l="1"/>
  <c r="E53" i="78" l="1"/>
  <c r="E36" i="78"/>
  <c r="E36" i="77" l="1"/>
  <c r="E53" i="77" s="1"/>
  <c r="E36" i="76" l="1"/>
  <c r="E53" i="76" s="1"/>
  <c r="E53" i="75" l="1"/>
  <c r="E36" i="75"/>
  <c r="E36" i="74" l="1"/>
  <c r="E53" i="74" s="1"/>
  <c r="E36" i="73" l="1"/>
  <c r="E53" i="73" s="1"/>
  <c r="E36" i="72" l="1"/>
  <c r="E53" i="72" s="1"/>
  <c r="E36" i="71" l="1"/>
  <c r="E53" i="71" s="1"/>
  <c r="E36" i="70"/>
  <c r="E53" i="70" s="1"/>
  <c r="E35" i="69"/>
  <c r="E52" i="69" s="1"/>
  <c r="E36" i="68" l="1"/>
  <c r="E53" i="68" s="1"/>
  <c r="E36" i="67" l="1"/>
  <c r="E53" i="67" s="1"/>
  <c r="E53" i="66" l="1"/>
  <c r="E36" i="66"/>
  <c r="E37" i="65" l="1"/>
  <c r="E36" i="65"/>
  <c r="E53" i="65" s="1"/>
  <c r="E53" i="64" l="1"/>
  <c r="E36" i="64"/>
  <c r="E36" i="63" l="1"/>
  <c r="E53" i="63" s="1"/>
  <c r="E36" i="62" l="1"/>
  <c r="E53" i="62" s="1"/>
  <c r="E36" i="61" l="1"/>
  <c r="E53" i="61" s="1"/>
  <c r="E36" i="60" l="1"/>
  <c r="E53" i="60" s="1"/>
  <c r="E36" i="59"/>
  <c r="E53" i="59" s="1"/>
  <c r="E36" i="58" l="1"/>
  <c r="E53" i="58" s="1"/>
  <c r="E37" i="57" l="1"/>
  <c r="E53" i="57" s="1"/>
  <c r="E36" i="57"/>
  <c r="E36" i="56" l="1"/>
  <c r="E53" i="56" s="1"/>
  <c r="E37" i="55" l="1"/>
  <c r="E53" i="55" s="1"/>
  <c r="E36" i="55"/>
  <c r="E37" i="54"/>
  <c r="E53" i="54" s="1"/>
  <c r="E36" i="54"/>
  <c r="E37" i="53"/>
  <c r="E53" i="53" s="1"/>
  <c r="E36" i="53"/>
  <c r="E37" i="52" l="1"/>
  <c r="E53" i="52" s="1"/>
  <c r="E36" i="52"/>
  <c r="E37" i="51"/>
  <c r="E36" i="51"/>
  <c r="E53" i="51" s="1"/>
  <c r="E37" i="50"/>
  <c r="E53" i="50" s="1"/>
  <c r="E36" i="50"/>
  <c r="E37" i="49" l="1"/>
  <c r="E53" i="49" s="1"/>
  <c r="E36" i="49"/>
  <c r="E37" i="48" l="1"/>
  <c r="E53" i="48" s="1"/>
  <c r="E36" i="48"/>
  <c r="E37" i="47" l="1"/>
  <c r="E53" i="47" s="1"/>
  <c r="E36" i="47"/>
  <c r="E37" i="46" l="1"/>
  <c r="E36" i="46"/>
  <c r="E53" i="46" s="1"/>
  <c r="E37" i="45"/>
  <c r="E53" i="45" s="1"/>
  <c r="E36" i="45"/>
  <c r="E37" i="44"/>
  <c r="E36" i="44"/>
  <c r="E53" i="44" s="1"/>
  <c r="E37" i="43" l="1"/>
  <c r="E53" i="43" s="1"/>
  <c r="E36" i="43"/>
  <c r="E36" i="42" l="1"/>
  <c r="E53" i="42" s="1"/>
  <c r="E36" i="41"/>
  <c r="E53" i="41" s="1"/>
  <c r="E36" i="40"/>
  <c r="E53" i="40" s="1"/>
  <c r="E36" i="39" l="1"/>
  <c r="E53" i="39" s="1"/>
  <c r="E36" i="38"/>
  <c r="E53" i="38" s="1"/>
  <c r="E36" i="37"/>
  <c r="E53" i="37" s="1"/>
  <c r="E79" i="36"/>
  <c r="E58" i="36"/>
  <c r="E53" i="36"/>
  <c r="E36" i="36"/>
  <c r="E53" i="35"/>
  <c r="E36" i="35"/>
  <c r="E36" i="34" l="1"/>
  <c r="E53" i="34" s="1"/>
  <c r="E53" i="33" l="1"/>
  <c r="E36" i="33"/>
  <c r="E53" i="32"/>
  <c r="E36" i="32"/>
  <c r="E36" i="31" l="1"/>
  <c r="E53" i="31" s="1"/>
  <c r="E36" i="30"/>
  <c r="E53" i="30" s="1"/>
  <c r="E36" i="29"/>
  <c r="E53" i="29" s="1"/>
  <c r="E36" i="28" l="1"/>
  <c r="E53" i="28" s="1"/>
  <c r="E36" i="27" l="1"/>
  <c r="E53" i="27" s="1"/>
  <c r="E36" i="26" l="1"/>
  <c r="E53" i="26" s="1"/>
  <c r="E53" i="24" l="1"/>
  <c r="E36" i="24"/>
  <c r="E53" i="23" l="1"/>
  <c r="E36" i="23"/>
  <c r="E36" i="22" l="1"/>
  <c r="E53" i="22" s="1"/>
  <c r="E36" i="21" l="1"/>
  <c r="E53" i="21" s="1"/>
  <c r="E36" i="20" l="1"/>
  <c r="E53" i="20" s="1"/>
  <c r="E53" i="19"/>
  <c r="E36" i="19"/>
  <c r="E36" i="18" l="1"/>
  <c r="E53" i="18" s="1"/>
  <c r="E53" i="17"/>
  <c r="E36" i="17"/>
  <c r="E36" i="16" l="1"/>
  <c r="E53" i="16" s="1"/>
  <c r="E36" i="15"/>
  <c r="E53" i="15" s="1"/>
  <c r="E53" i="14"/>
  <c r="E36" i="14"/>
  <c r="E53" i="13" l="1"/>
  <c r="E36" i="12"/>
  <c r="E53" i="12" s="1"/>
  <c r="E36" i="11" l="1"/>
  <c r="E53" i="11" s="1"/>
  <c r="E36" i="10" l="1"/>
  <c r="E53" i="10" s="1"/>
  <c r="E53" i="9" l="1"/>
  <c r="E36" i="9"/>
  <c r="E36" i="8" l="1"/>
  <c r="E53" i="8" s="1"/>
  <c r="E53" i="7" l="1"/>
  <c r="E36" i="7"/>
  <c r="E36" i="6" l="1"/>
  <c r="E53" i="6" s="1"/>
  <c r="E36" i="5" l="1"/>
  <c r="E53" i="5" s="1"/>
  <c r="E36" i="4" l="1"/>
  <c r="E53" i="4" s="1"/>
  <c r="E36" i="3" l="1"/>
  <c r="E53" i="3" s="1"/>
  <c r="E36" i="2" l="1"/>
  <c r="E53" i="2" s="1"/>
  <c r="E36" i="1"/>
  <c r="E53" i="1" s="1"/>
</calcChain>
</file>

<file path=xl/sharedStrings.xml><?xml version="1.0" encoding="utf-8"?>
<sst xmlns="http://schemas.openxmlformats.org/spreadsheetml/2006/main" count="7707" uniqueCount="786">
  <si>
    <t xml:space="preserve"> </t>
  </si>
  <si>
    <t>СТАЊЕ СРЕДСТАВА , НАПЛАТЕ И ИЗМИРЕЊЕ ОБАВЕЗА</t>
  </si>
  <si>
    <t>за датум</t>
  </si>
  <si>
    <t>04.01.2017.</t>
  </si>
  <si>
    <t>реализованих са следећих рачуна:</t>
  </si>
  <si>
    <t xml:space="preserve"> А. БУЏЕТСКИ РАЧУН 840-198661-16 (рсд)</t>
  </si>
  <si>
    <t>Промет подрачуна</t>
  </si>
  <si>
    <t>1.</t>
  </si>
  <si>
    <t>Стање средстава на дан 30.12.2016.године</t>
  </si>
  <si>
    <t>2.</t>
  </si>
  <si>
    <t>Средства уплаћена на буџетски рачун 30.12.2016.г</t>
  </si>
  <si>
    <t>РФЗО-плате  децембар први део</t>
  </si>
  <si>
    <t>РФЗО-лекови  у ЗУ</t>
  </si>
  <si>
    <t>РФЗО лекови ван листе лекова</t>
  </si>
  <si>
    <t>РФЗО-крв и продукти од крви</t>
  </si>
  <si>
    <t>РФЗО-санитетски и медицински потрошни материјал</t>
  </si>
  <si>
    <t>РФЗО-цитостатици са Листе</t>
  </si>
  <si>
    <t>РФЗО-остали уградни материјал</t>
  </si>
  <si>
    <t>РФЗО-превоз запослених за децембар  2016.</t>
  </si>
  <si>
    <t>РФЗО-енергенти</t>
  </si>
  <si>
    <t>РФЗО-исхрана пацијената</t>
  </si>
  <si>
    <t>РФЗО-материјални и остали трошкови</t>
  </si>
  <si>
    <t xml:space="preserve">РФЗО- отпремнине </t>
  </si>
  <si>
    <t>РФЗО-јубиларне награде - ДЕЦЕМБАР 2016</t>
  </si>
  <si>
    <t>РФЗО-финансирање запош.инвалиди, децембар 2016</t>
  </si>
  <si>
    <t>РФЗО-накнада трошкова за погребне услуге</t>
  </si>
  <si>
    <t>Партиципација</t>
  </si>
  <si>
    <t xml:space="preserve">Буџет- Министарство здравља, Прој.Др Грбић </t>
  </si>
  <si>
    <t xml:space="preserve">Буџет- Министарство здравља, за лечење неосиг.лица </t>
  </si>
  <si>
    <t>Буџет-Министарство здравља, инвестиције у објекте</t>
  </si>
  <si>
    <t>Министарство рада и соц.пол.-породиљско боловање новембар 2016</t>
  </si>
  <si>
    <t>Министарство културе и информисања</t>
  </si>
  <si>
    <t>2.21.</t>
  </si>
  <si>
    <t>Пренос  средстава са сопствен.на буџет,превоз новембар привремено-повремени послови</t>
  </si>
  <si>
    <t>Пренос недост. средстава са сопст.рн на буџет зарада за април по извршеној контроли РФЗО</t>
  </si>
  <si>
    <t>2.23.</t>
  </si>
  <si>
    <t>Пренос недостајућих  сред. са сопствен.рачуна на буџет за неуговорене раднике и стимулац.,зарада децембар други део</t>
  </si>
  <si>
    <t>2.24.</t>
  </si>
  <si>
    <t>2.25.</t>
  </si>
  <si>
    <t>Пренос сред. са соп.рачуна на буџет, недостајућа средства - принудна наплата део</t>
  </si>
  <si>
    <t>2.26.</t>
  </si>
  <si>
    <t>Повраћај  средстава, више плаћено по рачуну 63-60669</t>
  </si>
  <si>
    <t>2.27.</t>
  </si>
  <si>
    <t>Заокружења</t>
  </si>
  <si>
    <t>3.</t>
  </si>
  <si>
    <t>УКУПНА СРЕДСТВА НА БУЏЕТСКОМ РАЧУНУ (1+2)</t>
  </si>
  <si>
    <t>4.</t>
  </si>
  <si>
    <t>Извршена плаћања  са буџетског рачуна 29.12.2016</t>
  </si>
  <si>
    <t>Пореска Управа, обавеза запошљавања особа са инвалидит.</t>
  </si>
  <si>
    <t xml:space="preserve">Енергенти </t>
  </si>
  <si>
    <t>Исхрана ВА 31.12.</t>
  </si>
  <si>
    <t>Лекови ВА 30.11.</t>
  </si>
  <si>
    <t xml:space="preserve">Санитет.матер. </t>
  </si>
  <si>
    <t>Управа за Трезор ТПП</t>
  </si>
  <si>
    <t>Стање буџет.рачуна после плаћања 29.12.2016.</t>
  </si>
  <si>
    <t>05.01.2017.</t>
  </si>
  <si>
    <t>Стање средстава на дан 04.01.2017.године</t>
  </si>
  <si>
    <t>Средства уплаћена на буџетски рачун 04.01.2017.г</t>
  </si>
  <si>
    <t>РФЗО-превоз запослених за јануар  2017.</t>
  </si>
  <si>
    <t>Извршена плаћања  са буџетског рачуна 04.01.2017</t>
  </si>
  <si>
    <t>Отпремнина Ранђелов Ленка</t>
  </si>
  <si>
    <t>Погребне услуге Др Станковић Наида, за смрт сина</t>
  </si>
  <si>
    <t>Консултанти, децембар</t>
  </si>
  <si>
    <t>Лекови ВА 31.12.2016.</t>
  </si>
  <si>
    <t>Енергенти ЕПС Београд</t>
  </si>
  <si>
    <t>Санитет.матер. ВА 31.12.2016</t>
  </si>
  <si>
    <t>Лаборат.материјал и реагенси ВА 30.11.2016.</t>
  </si>
  <si>
    <t>В.И.П обезбеђење</t>
  </si>
  <si>
    <t>Народна банка Србије, динарска противвредност за Критекс, одржавање софтвера за вантелесну оплодњу</t>
  </si>
  <si>
    <t>Стање буџет.рачуна после плаћања 04.01.2017.</t>
  </si>
  <si>
    <t>06.01.2017.</t>
  </si>
  <si>
    <t>Стање средстава на дан 05.01.2017.године</t>
  </si>
  <si>
    <t>Средства уплаћена на буџетски рачун 05.01.2017.г</t>
  </si>
  <si>
    <t>Извршена плаћања  са буџетског рачуна 05.01.2017</t>
  </si>
  <si>
    <t>Материјални трошкови ВА 30.11.2016</t>
  </si>
  <si>
    <t>Материјални трошкови ВА 01.12.-31.12.2016 део</t>
  </si>
  <si>
    <t>Крв ВА 10.12.2016</t>
  </si>
  <si>
    <t>Цитостатици ВА 31.12.2016.</t>
  </si>
  <si>
    <t>Исхрана ВА 30.01.2017.</t>
  </si>
  <si>
    <t>Стање буџет.рачуна после плаћања 05.01.2017.</t>
  </si>
  <si>
    <t>09.01.2017.</t>
  </si>
  <si>
    <t>Стање средстава на дан 06.01.2017.године</t>
  </si>
  <si>
    <t>Средства уплаћена на буџетски рачун 06.01.2017.г</t>
  </si>
  <si>
    <t>Извршена плаћања  са буџетског рачуна 06.01.2017</t>
  </si>
  <si>
    <t>Лекови ВА 06.01.2017.</t>
  </si>
  <si>
    <t>Материјал.трош.</t>
  </si>
  <si>
    <t>Стање буџет.рачуна после плаћања 06.01.2017.</t>
  </si>
  <si>
    <t>10.01.2017.</t>
  </si>
  <si>
    <t>Стање средстава на дан 09.01.2017.године</t>
  </si>
  <si>
    <t>Средства уплаћена на буџетски рачун 09.01.2017.г</t>
  </si>
  <si>
    <t>Извршена плаћања  са буџетског рачуна 09.01.2017</t>
  </si>
  <si>
    <t>Отпремнина за Милену Петровић</t>
  </si>
  <si>
    <t>Миле Митровић, проф.70% АВ за замену туш каде и кабине, патологија трудноће</t>
  </si>
  <si>
    <t>Стање буџет.рачуна после плаћања 09.01.2017.</t>
  </si>
  <si>
    <t>11.01.2017.</t>
  </si>
  <si>
    <t>Стање средстава на дан 10.01.2017.године</t>
  </si>
  <si>
    <t>Средства уплаћена на буџетски рачун 10.01.2017.г</t>
  </si>
  <si>
    <t>Извршена плаћања  са буџетског рачуна10.01.2017</t>
  </si>
  <si>
    <t>Репуб.дирекција за воде, јануар 2017, накнада за коришћење водног добра</t>
  </si>
  <si>
    <t>Репуб.дирекција за воде, јануар 2017, накнада за испуштену воду</t>
  </si>
  <si>
    <t>Extreme,проф.за антивирусни софтвер-лиценце,нар.14/306-4</t>
  </si>
  <si>
    <t>Материјал.трошкови ВА 31.12.2016. део</t>
  </si>
  <si>
    <t>Стање буџет.рачуна после плаћања 10.01.2017.</t>
  </si>
  <si>
    <t>12.01.2017.</t>
  </si>
  <si>
    <t>Стање средстава на дан 11.01.2017.године</t>
  </si>
  <si>
    <t>Средства уплаћена на буџетски рачун 11.01.2017.г</t>
  </si>
  <si>
    <t>Извршена плаћања  са буџетског рачуна11.01.2017</t>
  </si>
  <si>
    <t>Управа за трезор, провизија</t>
  </si>
  <si>
    <t>Стање буџет.рачуна после плаћања 11.01.2017.</t>
  </si>
  <si>
    <t>13.01.2017.</t>
  </si>
  <si>
    <t>Стање средстава на дан 12.01.2017.године</t>
  </si>
  <si>
    <t>Средства уплаћена на буџетски рачун 12.01.2017.г</t>
  </si>
  <si>
    <t>Извршена плаћања  са буџетског рачуна12.01.2017</t>
  </si>
  <si>
    <t>Нијанса, проф.за папуче за пацијенте, нар.14/300-4</t>
  </si>
  <si>
    <t>Стање буџет.рачуна после плаћања 12.01.2017.</t>
  </si>
  <si>
    <t>16.01.2017.</t>
  </si>
  <si>
    <t>Стање средстава на дан 13.01.2017.године</t>
  </si>
  <si>
    <t>Средства уплаћена на буџетски рачун 13.01.2017.г</t>
  </si>
  <si>
    <t>Извршена плаћања  са буџетског рачуна13.01.2017</t>
  </si>
  <si>
    <t>MBM trade,део рачуна по нар.14/316, обућа за запослене</t>
  </si>
  <si>
    <t>НБС, динарска противвредност за 7 Евра за дознаку Critex-u</t>
  </si>
  <si>
    <t>Стање буџет.рачуна после плаћања 13.01.2017.</t>
  </si>
  <si>
    <t>17.01.2017.</t>
  </si>
  <si>
    <t>Стање средстава на дан 16.01.2017.године</t>
  </si>
  <si>
    <t>Средства уплаћена на буџетски рачун 16.01.2017.г</t>
  </si>
  <si>
    <t>Извршена плаћања  са буџетског рачуна 16.01.2017</t>
  </si>
  <si>
    <t>Томпак, кутије за одлагање плочица за хистопатол.</t>
  </si>
  <si>
    <t>Стање буџет.рачуна после плаћања 16.01.2017.</t>
  </si>
  <si>
    <t>18.01.2017.</t>
  </si>
  <si>
    <t>Стање средстава на дан 17.01.2017.године</t>
  </si>
  <si>
    <t>Средства уплаћена на буџетски рачун 17.01.2017.г</t>
  </si>
  <si>
    <t>РФЗО-плате  децембар трећи део-разлика</t>
  </si>
  <si>
    <t>Министарство рада и соц.пол.-породиљско боловање децембар 2016</t>
  </si>
  <si>
    <t>Повраћај  средстава зарада за децембар трећи део-Давидовић Мира,угашена партија</t>
  </si>
  <si>
    <t>Извршена плаћања  са буџетског рачуна 17.01.2017</t>
  </si>
  <si>
    <t>Привредна Комора Србије-проф.за смарт картицу за финансије по нар.18052-2017-0439</t>
  </si>
  <si>
    <t>Фарма Продукт-проф.за аква пурификату за апотеку</t>
  </si>
  <si>
    <t>Исплата зараде за децембар трећи део-разлика</t>
  </si>
  <si>
    <t>Стање буџет.рачуна после плаћања 17.01.2017.</t>
  </si>
  <si>
    <t>19.01.2017.</t>
  </si>
  <si>
    <t>Стање средстава на дан 18.01.2017.године</t>
  </si>
  <si>
    <t>Средства уплаћена на буџетски рачун 18.01.2017.г</t>
  </si>
  <si>
    <t>Извршена плаћања  са буџетског рачуна 18.01.2017</t>
  </si>
  <si>
    <t>Уплата зараде децембар трећи део разлика, Давидовић Мира</t>
  </si>
  <si>
    <t>Исхрана ВА 10.02.2017.</t>
  </si>
  <si>
    <t>Лекови ван листе лекова</t>
  </si>
  <si>
    <t>Породиљско боловање, децембар 2016.</t>
  </si>
  <si>
    <t>ПТМ, годишњи сервис плазма стерилизатора</t>
  </si>
  <si>
    <t>Стање буџет.рачуна после плаћања 18.01.2017.</t>
  </si>
  <si>
    <t>20.01.2017.</t>
  </si>
  <si>
    <t>Стање средстава на дан 19.01.2017.године</t>
  </si>
  <si>
    <t>Средства уплаћена на буџетски рачун 19.01.2017.г</t>
  </si>
  <si>
    <t>РФЗО-плате јануар први део</t>
  </si>
  <si>
    <t>Пренос недостајућих  сред. са сопствен.рачуна на буџет за неуговорене раднике јануар први део</t>
  </si>
  <si>
    <t>Извршена плаћања  са буџетског рачуна 19.01.2017</t>
  </si>
  <si>
    <t>Компанија Дунав Осигурање</t>
  </si>
  <si>
    <t>Исплата зарада за јануар-први део</t>
  </si>
  <si>
    <t>Стање буџет.рачуна после плаћања 19.01.2017.</t>
  </si>
  <si>
    <t>23.01.2017.</t>
  </si>
  <si>
    <t>Стање средстава на дан 20.01.2017.године</t>
  </si>
  <si>
    <t>Средства уплаћена на буџетски рачун 20.01.2017.г</t>
  </si>
  <si>
    <t>Извршена плаћања  са буџетског рачуна 20.01.2017</t>
  </si>
  <si>
    <t>Цитостатици ВА 17.01.2017.</t>
  </si>
  <si>
    <t>Крв ВА 23.12.2016.</t>
  </si>
  <si>
    <t>Лаборатор.матер.ВА 01.01.2017.</t>
  </si>
  <si>
    <t>Санитет.матер. ВА 01.01.2017.</t>
  </si>
  <si>
    <t>Лекови ВА 21.01.2017.</t>
  </si>
  <si>
    <t>Допуна за мобилни тел Др В.Станкић</t>
  </si>
  <si>
    <t>ПТТ Пошта Србије, проф.за пријем пош.пошиљки</t>
  </si>
  <si>
    <t>Медицински факултет, специјализац. за Др Србиновић</t>
  </si>
  <si>
    <t>Стање буџет.рачуна после плаћања 20.01.2017.</t>
  </si>
  <si>
    <t>24.01.2017.</t>
  </si>
  <si>
    <t>Стање средстава на дан 23.01.2017.године</t>
  </si>
  <si>
    <t>Средства уплаћена на буџетски рачун 23.01.2017.г</t>
  </si>
  <si>
    <t>Погрешно извршен повраћај средстава по рачуну 2321/16 Фарма Продукт</t>
  </si>
  <si>
    <t>Извршена плаћања  са буџетског рачуна 23.01.2017</t>
  </si>
  <si>
    <t>Управа за трезор, ТПП</t>
  </si>
  <si>
    <t>Стање буџет.рачуна после плаћања 23.01.2017.</t>
  </si>
  <si>
    <t>25.01.2017.</t>
  </si>
  <si>
    <t>Стање средстава на дан 24.01.2017.године</t>
  </si>
  <si>
    <t>Средства уплаћена на буџетски рачун 24.01.2017.г</t>
  </si>
  <si>
    <t>Извршена плаћања  са буџетског рачуна 24.01.2017</t>
  </si>
  <si>
    <t>Фарма продукт, повраћај погрешно враћених средстава</t>
  </si>
  <si>
    <t>Породиљско боловање, децембар 2016</t>
  </si>
  <si>
    <t>Стање буџет.рачуна после плаћања 24.01.2017.</t>
  </si>
  <si>
    <t>26.01.2017.</t>
  </si>
  <si>
    <t>Стање средстава на дан 25.01.2017.године</t>
  </si>
  <si>
    <t>Средства уплаћена на буџетски рачун 25.01.2017.г</t>
  </si>
  <si>
    <t>Извршена плаћања  са буџетског рачуна 25.01.2017</t>
  </si>
  <si>
    <t>Стање буџет.рачуна после плаћања 25.01.2017.</t>
  </si>
  <si>
    <t>27.01.2017.</t>
  </si>
  <si>
    <t>Стање средстава на дан 26.01.2017.године</t>
  </si>
  <si>
    <t>Министарство рада и соц.пол.-породиљско боловање новембар и децембар 2016</t>
  </si>
  <si>
    <t>Извршена плаћања  са буџетског рачуна 26.01.2017</t>
  </si>
  <si>
    <t>Службени Гласник, проф.за ЈН, потрошни материјал за вантелесну оплодњу</t>
  </si>
  <si>
    <t>Службени Гласник, проф.за ЈН, разни потрошни материјал</t>
  </si>
  <si>
    <t>Привредна Комора Србије, проф.за 2 смарт картице за матичарке</t>
  </si>
  <si>
    <t>Привредна Комора Србије, проф.за 4 смарт картице за општу и правну службу</t>
  </si>
  <si>
    <t>Агенција за безбедност саобраћаја, издавање уверења о испитивању возила БГ 019БЂ</t>
  </si>
  <si>
    <t>РС, републичка административна такса</t>
  </si>
  <si>
    <t>Допуна за мобилни телефон Др Радојичић, готовина</t>
  </si>
  <si>
    <t>Стање буџет.рачуна после плаћања 26.01.2017.</t>
  </si>
  <si>
    <t>30.01.2017.</t>
  </si>
  <si>
    <t>Стање средстава на дан 27.01.2017.године</t>
  </si>
  <si>
    <t>Средства уплаћена на буџетски рачун 27.01.2017.г</t>
  </si>
  <si>
    <t>Извршена плаћања  са буџетског рачуна 27.01.2017</t>
  </si>
  <si>
    <t>АМСС, проф.за утврђивање за непреправ.возила за БГ 019 БЂ</t>
  </si>
  <si>
    <t>АМС Србије, проф,за технички преглед БГ 019БЂ</t>
  </si>
  <si>
    <t>МУП РС, саобраћајна дозвола за БГ 019БЂ</t>
  </si>
  <si>
    <t>МУП РС, саобраћајна налепница за БГ 019БЂ</t>
  </si>
  <si>
    <t>Завод за израду новчаница, саоб.дозвола БГ 019БЂ</t>
  </si>
  <si>
    <t>Завод за израду новчаница, саоб.налепница за БГ 019БЂ</t>
  </si>
  <si>
    <t>Управа за трезор, потврда за издавање за регистрац.санитета</t>
  </si>
  <si>
    <t>Лекови ВА 25.01.2017.</t>
  </si>
  <si>
    <t>Службени гласник, проф. за објав.Уговора, Диалаб</t>
  </si>
  <si>
    <t>Пород.болов. новембар 2016.</t>
  </si>
  <si>
    <t>Пород.болов. децембар 2016.</t>
  </si>
  <si>
    <t>Стање буџет.рачуна после плаћања 27.01.2017.</t>
  </si>
  <si>
    <t>31.01.2017.</t>
  </si>
  <si>
    <t>Стање средстава на дан 30.01.2017.године</t>
  </si>
  <si>
    <t>Средства уплаћена на буџетски рачун 30.01.2017.г</t>
  </si>
  <si>
    <t>Извршена плаћања  са буџетског рачуна 30.01.2017</t>
  </si>
  <si>
    <t xml:space="preserve">  </t>
  </si>
  <si>
    <t>Стање буџет.рачуна после плаћања 30.01.2017.</t>
  </si>
  <si>
    <t>01.02.2017.</t>
  </si>
  <si>
    <t>Стање средстава на дан 31.01.2017.године</t>
  </si>
  <si>
    <t>Средства уплаћена на буџетски рачун 31.01.2017.г</t>
  </si>
  <si>
    <t>Извршена плаћања  са буџетског рачуна 31.01.2017</t>
  </si>
  <si>
    <t>Превоз, фебруар</t>
  </si>
  <si>
    <t>Стање буџет.рачуна после плаћања 31.01.2017.</t>
  </si>
  <si>
    <t>02.02.2017.</t>
  </si>
  <si>
    <t>Стање средстава на дан 01.02.2017.године</t>
  </si>
  <si>
    <t>Средства уплаћена на буџетски рачун 01.02.2017.г</t>
  </si>
  <si>
    <t>Извршена плаћања  са буџетског рачуна 01.02.2017</t>
  </si>
  <si>
    <t>Управа за Трезор-тр.платног промета</t>
  </si>
  <si>
    <t xml:space="preserve">ВИП </t>
  </si>
  <si>
    <t>Медицински факултет-Др Дробњак Сузана</t>
  </si>
  <si>
    <t>Квалитекс-хир.одела</t>
  </si>
  <si>
    <t>МБМ траде-одела и униформе за запослене</t>
  </si>
  <si>
    <t>Стање буџет.рачуна после плаћања 01.02.2017.</t>
  </si>
  <si>
    <t>06.02.2017.</t>
  </si>
  <si>
    <t>Стање средстава на дан 03.02.2017.године</t>
  </si>
  <si>
    <t>Средства уплаћена на буџетски рачун 03.02.2017.г</t>
  </si>
  <si>
    <t>РФЗО-плате јануар други део</t>
  </si>
  <si>
    <t>РФЗО-финансирање запош.инвалиди, јануар 2017</t>
  </si>
  <si>
    <t>Пренос недостајућих  сред. са сопствен.рачуна на буџет за неуговорене раднике и стимулац. јануар други део</t>
  </si>
  <si>
    <t>Извршена плаћања  са буџетског рачуна 03.02.2017</t>
  </si>
  <si>
    <t>Готовина, течност за брисаче</t>
  </si>
  <si>
    <t>Пароко, проф. за неутралне електроде за оп.салу, 50% АВ, нар.18003-2017-0705</t>
  </si>
  <si>
    <t>Дућан, проф.за пластичну кадицу за дезинфек.болесничких лопата, за интензивну негу,нар.18003-201-0469</t>
  </si>
  <si>
    <t>Теког велетекс, проф. за дамаст и кепер за централну кухињу,нар.14/291-4</t>
  </si>
  <si>
    <t>Олимп старт, проф. за перач под притиском за тех.службу, нар.14/309</t>
  </si>
  <si>
    <t>Миле Митровић, проф.за извођење радова на адаптац.купатила и замена водов.и канал.вертик.код Др Пажин-пријем 70% АВ</t>
  </si>
  <si>
    <t>Мин.финан.Пореска управа,обавеза запош.инвалида,јануар 2017</t>
  </si>
  <si>
    <t>Реп.дирекција за воде, фебруар, накнада за кориш.водног добра</t>
  </si>
  <si>
    <t>Реп.дирекција за воде, фебруар, накнада за испуштену воду</t>
  </si>
  <si>
    <t>Стање буџет.рачуна после плаћања 03.02.2017.</t>
  </si>
  <si>
    <t>07.02.2017.</t>
  </si>
  <si>
    <t>Стање средстава на дан 06.02.2017.године</t>
  </si>
  <si>
    <t>Средства уплаћена на буџетски рачун 06.02.2017.г</t>
  </si>
  <si>
    <t>Извршена плаћања  са буџетског рачуна 06.02.2017</t>
  </si>
  <si>
    <t>Санитет.матер. ВА 16.01.2017.</t>
  </si>
  <si>
    <t>Лаборат.матер.и реаг. ВА 16.01.2017.</t>
  </si>
  <si>
    <t>Лекови ВА 12.02.2017.</t>
  </si>
  <si>
    <t>Исхрана ВА 21.02.2017.</t>
  </si>
  <si>
    <t>Гигатрон, проф.за екстерни хард диск за пријем, нар.14/297</t>
  </si>
  <si>
    <t>Стање буџет.рачуна после плаћања 06.02.2017.</t>
  </si>
  <si>
    <t>08.02.2017.</t>
  </si>
  <si>
    <t>Стање средстава на дан 07.02.2017.године</t>
  </si>
  <si>
    <t>Средства уплаћена на буџетски рачун 07.02.2017.г</t>
  </si>
  <si>
    <t>Извршена плаћања  са буџетског рачуна 07.02.2017</t>
  </si>
  <si>
    <t>Лекови ВА 13.02.2017.</t>
  </si>
  <si>
    <t>Цитостатици ВА 22.01.2017.</t>
  </si>
  <si>
    <t>Крв ВА 31.12.2017.</t>
  </si>
  <si>
    <t>Исхрана ВА 28.02.2017.</t>
  </si>
  <si>
    <t xml:space="preserve">Лекови ван листе лекова </t>
  </si>
  <si>
    <t>ЈП ПТТ, проф.за пријем поштанских пошиљки</t>
  </si>
  <si>
    <t>Стање буџет.рачуна после плаћања 07.02.2017.</t>
  </si>
  <si>
    <t>09.02.2017.</t>
  </si>
  <si>
    <t>Стање средстава на дан 08.02.2017.године</t>
  </si>
  <si>
    <t>Средства уплаћена на буџетски рачун 08.02.2017.г</t>
  </si>
  <si>
    <t>Извршена плаћања  са буџетског рачуна 08.02.2017</t>
  </si>
  <si>
    <t>EXCEED,проф.за рачунарску опрему,нар.18003-2017-0248</t>
  </si>
  <si>
    <t>ЈП Службени гласник,проф.за претплату за штампано издање за 2017 годину</t>
  </si>
  <si>
    <t>ЈП Службени гласник,проф.за правно-информациони систем за 2017 годину</t>
  </si>
  <si>
    <t>Стање буџет.рачуна после плаћања 08.02.2017.</t>
  </si>
  <si>
    <t>10.02.2017.</t>
  </si>
  <si>
    <t>Стање средстава на дан 09.02.2017.године</t>
  </si>
  <si>
    <t>Средства уплаћена на буџетски рачун 09.02.2017.г</t>
  </si>
  <si>
    <t>Пренос сред.са соп.на буџет Сл.гласник-не признаје РФЗО</t>
  </si>
  <si>
    <t>Извршена плаћања  са буџетског рачуна 09.02.2017</t>
  </si>
  <si>
    <t>Квалитекс, хируршки мантили</t>
  </si>
  <si>
    <t>13.02.2017.</t>
  </si>
  <si>
    <t>Стање средстава на дан 10.02.2017.године</t>
  </si>
  <si>
    <t>Средства уплаћена на буџетски рачун 10.02.2017.г</t>
  </si>
  <si>
    <t>Извршена плаћања  са буџетског рачуна 10.02.2017</t>
  </si>
  <si>
    <t>WIN WIN shop,проф.за уљани радијатор за пету салу,нар.18003-2017-0456</t>
  </si>
  <si>
    <t>Достава експрес поште</t>
  </si>
  <si>
    <t>Стање буџет.рачуна после плаћања 10.02.2017.</t>
  </si>
  <si>
    <t>14.02.2017.</t>
  </si>
  <si>
    <t>Стање средстава на дан 13.02.2017.године</t>
  </si>
  <si>
    <t>Средства уплаћена на буџетски рачун 13.02.2017.г</t>
  </si>
  <si>
    <t>Пренос сред.са соп.на буџет екстерни хард диск Гигатрон (основно средство),проф.60/17</t>
  </si>
  <si>
    <t>Извршена плаћања  са буџетског рачуна 13.02.2017</t>
  </si>
  <si>
    <t>Стање буџет.рачуна после плаћања 13.02.2017.</t>
  </si>
  <si>
    <t>17.02.2017.</t>
  </si>
  <si>
    <t>Стање средстава на дан 14.02.2017.године</t>
  </si>
  <si>
    <t>Средства уплаћена на буџетски рачун 14.02.2017.г</t>
  </si>
  <si>
    <t>Извршена плаћања  са буџетског рачуна 14.02.2017</t>
  </si>
  <si>
    <t>Стање буџет.рачуна после плаћања 14.02.2017.</t>
  </si>
  <si>
    <t>20.02.2017.</t>
  </si>
  <si>
    <t>Стање средстава на дан 17.02.2017.године</t>
  </si>
  <si>
    <t>Средства уплаћена на буџетски рачун 17.02.2017.г</t>
  </si>
  <si>
    <t>РФЗО-плате фебруар први део</t>
  </si>
  <si>
    <t>Пренос недостајућих  сред. са сопствен.рачуна на буџет за неуговорене раднике фебруар први део</t>
  </si>
  <si>
    <t>Повраћај зараде, угашен т.р.др А.Мијаиловић</t>
  </si>
  <si>
    <t>Извршена плаћања  са буџетског рачуна 17.02.2017</t>
  </si>
  <si>
    <t>Стање буџет.рачуна после плаћања 17.02.2017.</t>
  </si>
  <si>
    <t>21.02.2017.</t>
  </si>
  <si>
    <t>Стање средстава на дан 20.02.2017.године</t>
  </si>
  <si>
    <t>Средства уплаћена на буџетски рачун 20.02.2017.г</t>
  </si>
  <si>
    <t>Извршена плаћања  са буџетског рачуна 20.02.2017</t>
  </si>
  <si>
    <t>Зарада фебруар, први део А.Михаиловић</t>
  </si>
  <si>
    <t>Sorbon prosolution,проф.за америкен платно за вешерај,нар.18052-2017-2490</t>
  </si>
  <si>
    <t>Енергенти део рн. Бгд електране</t>
  </si>
  <si>
    <t>Крв ВА 31.12.2016.</t>
  </si>
  <si>
    <t>Фарма продукт, лекови по профак.94,125</t>
  </si>
  <si>
    <t>Стање буџет.рачуна после плаћања 20.02.2017.</t>
  </si>
  <si>
    <t>22.02.2017.</t>
  </si>
  <si>
    <t>Стање средстава на дан 21.02.2017.године</t>
  </si>
  <si>
    <t>Средства уплаћена на буџетски рачун 21.02.2017.г</t>
  </si>
  <si>
    <t>Извршена плаћања  са буџетског рачуна 21.02.2017</t>
  </si>
  <si>
    <t>Уптава за трезор ТПП</t>
  </si>
  <si>
    <t>Енергенти Бгд електране</t>
  </si>
  <si>
    <t>Санитет.матер. ВА 31.01.2017</t>
  </si>
  <si>
    <t>Лаборат.матер. и реагенси ВА 31.01.2017.</t>
  </si>
  <si>
    <t>Лекови ВА 28.02.2017</t>
  </si>
  <si>
    <t>Исхрана ВА 15.03.2017.</t>
  </si>
  <si>
    <t>Медицински факултет др Рудић Биљић Ерски</t>
  </si>
  <si>
    <t>Стање буџет.рачуна после плаћања 21.02.2017.</t>
  </si>
  <si>
    <t>23.02.2017.</t>
  </si>
  <si>
    <t>Стање средстава на дан 22.02.2017.године</t>
  </si>
  <si>
    <t>Средства уплаћена на буџетски рачун 22.02.2017.г</t>
  </si>
  <si>
    <t>Извршена плаћања  са буџетског рачуна 22.02.2017</t>
  </si>
  <si>
    <t>Допуна за мобилни телефон др Станкић, готовина</t>
  </si>
  <si>
    <t>Готовина за куповину кондензатора за тех.службу</t>
  </si>
  <si>
    <t>Цитостатици ВА 05.02.2017.</t>
  </si>
  <si>
    <t>Лекови ВА 01.03.2017.</t>
  </si>
  <si>
    <t>Погребне услуге за случај смрти Р.Ристић-ћерка Сандра</t>
  </si>
  <si>
    <t>ЈП Службени гласник, проф.за распис.тендер за реагенсе</t>
  </si>
  <si>
    <t>Патрол ПМ ДОО, проф.за 15 заштитних кецеља за оп.сале,нар.18052-2017-2480</t>
  </si>
  <si>
    <t>Стање буџет.рачуна после плаћања 22.02.2017.</t>
  </si>
  <si>
    <t>24.02.2017.</t>
  </si>
  <si>
    <t>Стање средстава на дан 23.02.2017.године</t>
  </si>
  <si>
    <t>Средства уплаћена на буџетски рачун 23.02.2017.г</t>
  </si>
  <si>
    <t>Министарство рада и соц.пол.-породиљско боловање јануар 2017</t>
  </si>
  <si>
    <t>Извршена плаћања  са буџетског рачуна 23.02.2017</t>
  </si>
  <si>
    <t>I&amp;DCOM</t>
  </si>
  <si>
    <t>Стање буџет.рачуна после плаћања 23.02.2017.</t>
  </si>
  <si>
    <t xml:space="preserve">    Б. СОПСТВЕНИ РАЧУН 840-198667-95 (рсд)</t>
  </si>
  <si>
    <t>Приходи наплаћени  22.02.2017.године</t>
  </si>
  <si>
    <t>УКУПНА СОПСТВЕНА СРЕДСТВА  (1+2)</t>
  </si>
  <si>
    <t>Извршена плаћања са сопственог рачуна 23.02.2017</t>
  </si>
  <si>
    <t>Стање сопств.сред.после плаћањa 23.02.2017 ( 3-4)</t>
  </si>
  <si>
    <t>27.02.2017.</t>
  </si>
  <si>
    <t>Стање средстава на дан 24.02.2017.године</t>
  </si>
  <si>
    <t>Средства уплаћена на буџетски рачун 24.02.2017.г</t>
  </si>
  <si>
    <t>РФЗО-превоз запослених за МАРТ  2017.</t>
  </si>
  <si>
    <t>Извршена плаћања  са буџетског рачуна 24.02.2017</t>
  </si>
  <si>
    <t>Породиљско боловање, јануар 2017</t>
  </si>
  <si>
    <t>Енергенти</t>
  </si>
  <si>
    <t>Превоз март 2017</t>
  </si>
  <si>
    <t>Стање буџет.рачуна после плаћања 24.02.2017.</t>
  </si>
  <si>
    <t>28.02.2017.</t>
  </si>
  <si>
    <t>Стање средстава на дан 27.02.2017.године</t>
  </si>
  <si>
    <t>Средства уплаћена на буџетски рачун 27.02.2017.г</t>
  </si>
  <si>
    <t>Извршена плаћања  са буџетског рачуна 27.02.2017</t>
  </si>
  <si>
    <t>Стање буџет.рачуна после плаћања 27.02.2017.</t>
  </si>
  <si>
    <t>01.03.2017.</t>
  </si>
  <si>
    <t>Стање средстава на дан 28.02.2017.године</t>
  </si>
  <si>
    <t>Средства уплаћена на буџетски рачун 28.02.2017.г</t>
  </si>
  <si>
    <t>Извршена плаћања  са буџетског рачуна 28.02.2017</t>
  </si>
  <si>
    <t xml:space="preserve">Телеком Србија, мобилни телефони </t>
  </si>
  <si>
    <t>Телеком Србија, интернет</t>
  </si>
  <si>
    <t>Телеком Србија, фиксни телефони</t>
  </si>
  <si>
    <t>Консултанти, јануар, Дикић, Недељковић, Радуловић</t>
  </si>
  <si>
    <t>Стање буџет.рачуна после плаћања 28.02.2017.</t>
  </si>
  <si>
    <t>02.03.2017.</t>
  </si>
  <si>
    <t>Стање средстава на дан 01.03.2017.године</t>
  </si>
  <si>
    <t>Средства уплаћена на буџетски рачун 01.03.2017.г</t>
  </si>
  <si>
    <t>РФЗО-финансирање запош.инвалиди, ФЕБРУАР 2017</t>
  </si>
  <si>
    <t>Извршена плаћања  са буџетског рачуна 01.03.2017</t>
  </si>
  <si>
    <t>Управа за трезор ТПП</t>
  </si>
  <si>
    <t>Готовина, допуна за мобилни телефон Др Радојичић</t>
  </si>
  <si>
    <t>Пореска управа, учешће у финансира.особа са инвалид.ФЕБРУАР</t>
  </si>
  <si>
    <t>Републичка дирекција за воде, март 2017, накнада за кориш.водног добра</t>
  </si>
  <si>
    <t>Републичка дирекција за воде, март 2017, накнада за испуштену воду</t>
  </si>
  <si>
    <t>ВИП обезбеђење</t>
  </si>
  <si>
    <t>Стање буџет.рачуна после плаћања 01.03.2017.</t>
  </si>
  <si>
    <t>03.03.2017.</t>
  </si>
  <si>
    <t>Стање средстава на дан 02.03.2017.године</t>
  </si>
  <si>
    <t>Средства уплаћена на буџетски рачун 02.03.2017.г</t>
  </si>
  <si>
    <t>РФЗО-плате фебруар други део</t>
  </si>
  <si>
    <t>Пренос недостајућих  сред. са сопствен.рачуна на буџет за неуговорене раднике и стимулац. фебруар други део</t>
  </si>
  <si>
    <t>Извршена плаћања  са буџетског рачуна 02.03.2017</t>
  </si>
  <si>
    <t>Зарада, фебруар други део</t>
  </si>
  <si>
    <t>Стање буџет.рачуна после плаћања 02.03.2017.</t>
  </si>
  <si>
    <t>06.03.2017.</t>
  </si>
  <si>
    <t>Стање средстава на дан 03.03.2017.године</t>
  </si>
  <si>
    <t>Средства уплаћена на буџетски рачун 03.03.2017.г</t>
  </si>
  <si>
    <t>Извршена плаћања  са буџетског рачуна 03.03.2017</t>
  </si>
  <si>
    <t>Фимас, проф.за бен мери, елек.топла купка са 4 гастро посуде за кухињу,нар.18052-2017-2788</t>
  </si>
  <si>
    <t>ЈП Службени гласник, проф.за јавни позив тендер за лапараскопију</t>
  </si>
  <si>
    <t>Консултанти, јануар 2017</t>
  </si>
  <si>
    <t>Крв ВА 17.01.2017.</t>
  </si>
  <si>
    <t>Стање буџет.рачуна после плаћања 03.03.2017.</t>
  </si>
  <si>
    <t>07.03.2017.</t>
  </si>
  <si>
    <t>Стање средстава на дан 06.03.2017.године</t>
  </si>
  <si>
    <t>Средства уплаћена на буџетски рачун 06.03.2017.г</t>
  </si>
  <si>
    <t>Извршена плаћања  са буџетског рачуна 06.03.2017</t>
  </si>
  <si>
    <t>Цитостатици ВА 13.02.2017.</t>
  </si>
  <si>
    <t>Крв ВА 30.01.2017. део</t>
  </si>
  <si>
    <t>Исхрана ВА 31.03.2017.</t>
  </si>
  <si>
    <t>Стање буџет.рачуна после плаћања 06.03.2017.</t>
  </si>
  <si>
    <t>08.03.2017.</t>
  </si>
  <si>
    <t>Стање средстава на дан 07.03.2017.године</t>
  </si>
  <si>
    <t>Средства уплаћена на буџетски рачун 07.03.2017.г</t>
  </si>
  <si>
    <t>Извршена плаћања  са буџетског рачуна 07.03.2017</t>
  </si>
  <si>
    <t>Готовина, Кантал, роба за кречење</t>
  </si>
  <si>
    <t>Привредна Комора Србије, проф.за смарт картицу за Др Марковић</t>
  </si>
  <si>
    <t>Лекови ВА 15.03.2017.</t>
  </si>
  <si>
    <t>Санитет.матер. ВА 28.02.</t>
  </si>
  <si>
    <t>Лаборат.матер. И реагенси ВА 28.02.</t>
  </si>
  <si>
    <t>Мерк, одржавање софтвера за кадрове</t>
  </si>
  <si>
    <t>Стање буџет.рачуна после плаћања 07.03.2017.</t>
  </si>
  <si>
    <t>09.03.2017.</t>
  </si>
  <si>
    <t>Стање средстава на дан 08.03.2017.године</t>
  </si>
  <si>
    <t>Средства уплаћена на буџетски рачун 08.03.2017.г</t>
  </si>
  <si>
    <t>Извршена плаћања  са буџетског рачуна 08.03.2017</t>
  </si>
  <si>
    <t>Готовина, молерска роба АС Лала трговина, Младеновац</t>
  </si>
  <si>
    <t>Цитостатици ВА 06.02.</t>
  </si>
  <si>
    <t>Дућан, проф.за пластичне посуде за кухињу,нар.18052-2017-3558</t>
  </si>
  <si>
    <t>Стање буџет.рачуна после плаћања 08.03.2017.</t>
  </si>
  <si>
    <t>10.03.2017.</t>
  </si>
  <si>
    <t>Стање средстава на дан 09.03.2017.године</t>
  </si>
  <si>
    <t>Средства уплаћена на буџетски рачун 09.03.2017.г</t>
  </si>
  <si>
    <t>РФЗО-јубиларне награде - Јануар 2017</t>
  </si>
  <si>
    <t>Извршена плаћања  са буџетског рачуна 09.03.2017</t>
  </si>
  <si>
    <t>Искра СЗР, замена сијалица на санитету</t>
  </si>
  <si>
    <t>Стање буџет.рачуна после плаћања 09.03.2017.</t>
  </si>
  <si>
    <t>13.03.2017.</t>
  </si>
  <si>
    <t>Стање средстава на дан 10.03.2017.године</t>
  </si>
  <si>
    <t>Средства уплаћена на буџетски рачун 10.03.2017.г</t>
  </si>
  <si>
    <t>РФЗО-плате март први део</t>
  </si>
  <si>
    <t>РФЗО-превоз запослених за април  2017.</t>
  </si>
  <si>
    <t>Извршена плаћања  са буџетског рачуна 13.03.2017</t>
  </si>
  <si>
    <t>Материјал.трошкови ВА 31.01.</t>
  </si>
  <si>
    <t>Јубил.награде, јануар 2017. године</t>
  </si>
  <si>
    <t>Стање буџет.рачуна после плаћања 10.03.2017.</t>
  </si>
  <si>
    <t>14.03.2017.</t>
  </si>
  <si>
    <t>Стање средстава на дан 13.03.2017.године</t>
  </si>
  <si>
    <t>Средства уплаћена на буџетски рачун 13.03.2017.г</t>
  </si>
  <si>
    <t>Стање буџет.рачуна после плаћања 13.03.2017.</t>
  </si>
  <si>
    <t>15.03.2017.</t>
  </si>
  <si>
    <t>Стање средстава на дан 14.03.2017.године</t>
  </si>
  <si>
    <t>Средства уплаћена на буџетски рачун 14.03.2017.г</t>
  </si>
  <si>
    <t>Извршена плаћања  са буџетског рачуна 14.03.2017</t>
  </si>
  <si>
    <t>Лекови ВА 21.03.</t>
  </si>
  <si>
    <t>Све за кућу, растеривач паса и мачака, нар.18052-2017-3838</t>
  </si>
  <si>
    <t>Стање буџет.рачуна после плаћања 14.03.2017.</t>
  </si>
  <si>
    <t>16.03.2017.</t>
  </si>
  <si>
    <t>Стање средстава на дан 15.03.2017.године</t>
  </si>
  <si>
    <t>Средства уплаћена на буџетски рачун 15.03.2017.г</t>
  </si>
  <si>
    <t>Извршена плаћања  са буџетског рачуна 15.03.2017</t>
  </si>
  <si>
    <t>Форел инжењеринг, 30% АВ за испитивање и замену паник светиљки, нар.18052-2017-3831</t>
  </si>
  <si>
    <t>Офис 1 суперстор, проф.за 2 рачунске машине за благајну,нар.1805220173972</t>
  </si>
  <si>
    <t>Привредна комора Србије,проф.за смарт картицу за проф.Др Ракић</t>
  </si>
  <si>
    <t>Дућан,проф.за 5 пластичних корпи за одношење материјала за стерилизацију,нар.18052-2017-3967</t>
  </si>
  <si>
    <t>Елемента, проф.за растеривач мишева и пацова,нар.180522017-3977</t>
  </si>
  <si>
    <t>Енгел,медицинска средства</t>
  </si>
  <si>
    <t>Стање буџет.рачуна после плаћања 15.03.2017.</t>
  </si>
  <si>
    <t>17.03.2017.</t>
  </si>
  <si>
    <t>Стање средстава на дан 16.03.2017.године</t>
  </si>
  <si>
    <t>Средства уплаћена на буџетски рачун 16.03.2017.г</t>
  </si>
  <si>
    <t>РФЗО-јубиларне награде - Фебруар 2017</t>
  </si>
  <si>
    <t>Извршена плаћања  са буџетског рачуна 16.03.2017</t>
  </si>
  <si>
    <t>Стање буџет.рачуна после плаћања 16.03.2017.</t>
  </si>
  <si>
    <t>20.03.2017.</t>
  </si>
  <si>
    <t>Стање средстава на дан 17.03.2017.године</t>
  </si>
  <si>
    <t>Средства уплаћена на буџетски рачун 17.03.2017.г</t>
  </si>
  <si>
    <t>Пренос недостајућих  сред. са сопствен.рачуна на буџет за неуговорене раднике март први део</t>
  </si>
  <si>
    <t>Извршена плаћања  са буџетског рачуна 17.03.2017</t>
  </si>
  <si>
    <t>Јубиларне награде, фебруар 2017</t>
  </si>
  <si>
    <t>Зарада, март први део</t>
  </si>
  <si>
    <t>Стање буџет.рачуна после плаћања 17.03.2017.</t>
  </si>
  <si>
    <t>21.03.2017.</t>
  </si>
  <si>
    <t>Стање средстава на дан 20.03.2017.године</t>
  </si>
  <si>
    <t>Средства уплаћена на буџетски рачун 20.03.2017.г</t>
  </si>
  <si>
    <t>Министарство рада и соц.пол.-породиљско боловање фебруар 2017</t>
  </si>
  <si>
    <t>Извршена плаћања  са буџетског рачуна 20.03.2017</t>
  </si>
  <si>
    <t>Готовина, експрес пошта</t>
  </si>
  <si>
    <t>Стање буџет.рачуна после плаћања 20.03.2017.</t>
  </si>
  <si>
    <t>22.03.2017.</t>
  </si>
  <si>
    <t>Стање средстава на дан 21.03.2017.године</t>
  </si>
  <si>
    <t>Средства уплаћена на буџетски рачун 21.03.2017.г</t>
  </si>
  <si>
    <t>Извршена плаћања  са буџетског рачуна 21.03.2017</t>
  </si>
  <si>
    <t>Готовина, допуна за моб.тел. Др Станкић</t>
  </si>
  <si>
    <t>Управа за Трезор, ТПП</t>
  </si>
  <si>
    <t>Крв ВА 31.01.2017.</t>
  </si>
  <si>
    <t>Породиљско бол., јануар трећи део</t>
  </si>
  <si>
    <t>Породиљско бол., фебруар</t>
  </si>
  <si>
    <t>Енергенти, део</t>
  </si>
  <si>
    <t>Матер.трош.</t>
  </si>
  <si>
    <t>Лекови ВА 31.03.2017.</t>
  </si>
  <si>
    <t>Стање буџет.рачуна после плаћања 21.03.2017.</t>
  </si>
  <si>
    <t>23.03.2017.</t>
  </si>
  <si>
    <t>Стање средстава на дан 22.03.2017.године</t>
  </si>
  <si>
    <t>Средства уплаћена на буџетски рачун 22.03.2017.г</t>
  </si>
  <si>
    <t>Извршена плаћања  са буџетског рачуна 22.03.2017</t>
  </si>
  <si>
    <t>Фимас,проф.за 5 гастро поклопаца за кухињу,нар.180522017-4404</t>
  </si>
  <si>
    <t>Техпро, 25%, стручна консултац.стручном лицу, безбедност и здравље на раду</t>
  </si>
  <si>
    <t>Санитет.матер. ВА 09.03.</t>
  </si>
  <si>
    <t>Лаборат.матер. И реаг. ВА 09.03.</t>
  </si>
  <si>
    <t>Стање буџет.рачуна после плаћања 22.03.2017.</t>
  </si>
  <si>
    <t>24.03.2017.</t>
  </si>
  <si>
    <t>Стање средстава на дан 23.03.2017.године</t>
  </si>
  <si>
    <t>Средства уплаћена на буџетски рачун 23.03.2017.г</t>
  </si>
  <si>
    <t>Извршена плаћања  са буџетског рачуна 23.03.2017</t>
  </si>
  <si>
    <t>Исплата породиљско бол.фебруар 2017</t>
  </si>
  <si>
    <t>Исплата цитостатици</t>
  </si>
  <si>
    <t>Стање буџет.рачуна после плаћања 23.03.2017.</t>
  </si>
  <si>
    <t>27.03.2017.</t>
  </si>
  <si>
    <t>Стање средстава на дан 24.03.2017.године</t>
  </si>
  <si>
    <t>Средства уплаћена на буџетски рачун 24.03.2017.г</t>
  </si>
  <si>
    <t>Извршена плаћања  са буџетског рачуна 24.03.2017</t>
  </si>
  <si>
    <t>I$DCOM, ВА 06.03. опомена пред тужбу</t>
  </si>
  <si>
    <t>Санитет.матер. Промедиа систем</t>
  </si>
  <si>
    <t>Стање буџет.рачуна после плаћања 24.03.2017.</t>
  </si>
  <si>
    <t>28.03.2017.</t>
  </si>
  <si>
    <t>Стање средстава на дан 27.03.2017.године</t>
  </si>
  <si>
    <t>Средства уплаћена на буџетски рачун 27.03.2017.г</t>
  </si>
  <si>
    <t>Извршена плаћања  са буџетског рачуна 27.03.2017</t>
  </si>
  <si>
    <t>Фарма продукт, проф.за аква пурификату</t>
  </si>
  <si>
    <t>Стање буџет.рачуна после плаћања 27.03.2017.</t>
  </si>
  <si>
    <t>29.03.2017.</t>
  </si>
  <si>
    <t>Стање средстава на дан 28.03.2017.године</t>
  </si>
  <si>
    <t>Средства уплаћена на буџетски рачун 28.03.2017.г</t>
  </si>
  <si>
    <t>Извршена плаћања  са буџетског рачуна 28.03.2017</t>
  </si>
  <si>
    <t>Лекови ван листе лекова ВА 28.03.</t>
  </si>
  <si>
    <t>Превоз, април 2017</t>
  </si>
  <si>
    <t>Консултанти, јануар Др Д.Рашић</t>
  </si>
  <si>
    <t>Стање буџет.рачуна после плаћања 28.03.2017.</t>
  </si>
  <si>
    <t>30.03.2017.</t>
  </si>
  <si>
    <t>Стање средстава на дан 29.03.2017.године</t>
  </si>
  <si>
    <t>Средства уплаћена на буџетски рачун 29.03.2017.г</t>
  </si>
  <si>
    <t>Извршена плаћања  са буџетског рачуна 29.03.2017</t>
  </si>
  <si>
    <t>ЈП ПТТ,проф.за пријем поштан.пошиљки</t>
  </si>
  <si>
    <t>Стање буџет.рачуна после плаћања 29.03.2017.</t>
  </si>
  <si>
    <t>Стање средстава на дан 30.03.2017.године</t>
  </si>
  <si>
    <t>Средства уплаћена на буџетски рачун 30.03.2017.г</t>
  </si>
  <si>
    <t>Извршена плаћања  са буџетског рачуна 30.03.2017</t>
  </si>
  <si>
    <t>Стање буџет.рачуна после плаћања 30.03.2017.</t>
  </si>
  <si>
    <t>03.04.2017.</t>
  </si>
  <si>
    <t>Стање средстава на дан 31.03.2017.године</t>
  </si>
  <si>
    <t>Средства уплаћена на буџетски рачун 31.03.2017.г</t>
  </si>
  <si>
    <t>Извршена плаћања  са буџетског рачуна 31.03.2017</t>
  </si>
  <si>
    <t>Готовина, допуна за моб.тел.др Д.Радојичић</t>
  </si>
  <si>
    <t>Стање буџет.рачуна после плаћања 31.03.2017.</t>
  </si>
  <si>
    <t>04.04.2017.</t>
  </si>
  <si>
    <t>Стање средстава на дан 03.04.2017.године</t>
  </si>
  <si>
    <t>Средства уплаћена на буџетски рачун 03.04.2017.г</t>
  </si>
  <si>
    <t>РФЗО-плате март други део</t>
  </si>
  <si>
    <t>РФЗО-финансирање запош.инвалиди, март 2017</t>
  </si>
  <si>
    <t>Пренос недостајућих  сред. са сопствен.рачуна на буџет за неуговорене раднике и стимулац. март други део</t>
  </si>
  <si>
    <t>Извршена плаћања  са буџетског рачуна 03.04.2017</t>
  </si>
  <si>
    <t>Зарада март други део</t>
  </si>
  <si>
    <t>Консултанти, фебруар 2017</t>
  </si>
  <si>
    <t>Материјални трошкови</t>
  </si>
  <si>
    <t>Пореска управа, обавеза за инвалиде, март 2017</t>
  </si>
  <si>
    <t>Промедија, лаборат.материјал</t>
  </si>
  <si>
    <t>Стање буџет.рачуна после плаћања 03.04.2017.</t>
  </si>
  <si>
    <t>05.04.2017.</t>
  </si>
  <si>
    <t>Стање средстава на дан 04.04.2017.године</t>
  </si>
  <si>
    <t>Средства уплаћена на буџетски рачун 04.04.2017.г</t>
  </si>
  <si>
    <t>Пренос са соп.на буџет, камата Бгд електране</t>
  </si>
  <si>
    <t>Извршена плаћања  са буџетског рачуна 04.04.2017</t>
  </si>
  <si>
    <t>Готовина, зарада март други део Др Жељко Павловић</t>
  </si>
  <si>
    <t>Крв Ва 25.02.2017</t>
  </si>
  <si>
    <t>Електропрес, репарација и санација хидроцила</t>
  </si>
  <si>
    <t>Стање буџет.рачуна после плаћања 04.04.2017.</t>
  </si>
  <si>
    <t>06.04.2017.</t>
  </si>
  <si>
    <t>Стање средстава на дан 05.04.2017.године</t>
  </si>
  <si>
    <t>Средства уплаћена на буџетски рачун 05.04.2017.г</t>
  </si>
  <si>
    <t>Извршена плаћања  са буџетског рачуна 05.04.2017</t>
  </si>
  <si>
    <t>ЈП ПТТ Србије, проф.за 50 доп.маркица</t>
  </si>
  <si>
    <t>Стање буџет.рачуна после плаћања 05.04.2017.</t>
  </si>
  <si>
    <t>07.04.2017.</t>
  </si>
  <si>
    <t>Стање средстава на дан 06.04.2017.године</t>
  </si>
  <si>
    <t>Средства уплаћена на буџетски рачун 06.04.2017.г</t>
  </si>
  <si>
    <t>Извршена плаћања  са буџетског рачуна 06.04.2017</t>
  </si>
  <si>
    <t>Галеб систем-подешавање времена фискалних каса</t>
  </si>
  <si>
    <t>Стање буџет.рачуна после плаћања 06.04.2017.</t>
  </si>
  <si>
    <t>10.04.2017.</t>
  </si>
  <si>
    <t>Стање средстава на дан 07.04.2017.године</t>
  </si>
  <si>
    <t>Средства уплаћена на буџетски рачун 07.04.2017.г</t>
  </si>
  <si>
    <t>Извршена плаћања  са буџетског рачуна 07.04.2017</t>
  </si>
  <si>
    <t>Профиалати, бургија за техничку службу, готовина</t>
  </si>
  <si>
    <t>Сикомерц,шраф за лавабо, готовина, техничка служба</t>
  </si>
  <si>
    <t>Отпремнина за пензију, Мира Васић</t>
  </si>
  <si>
    <t>Исхрана ВА 18.04.2017.</t>
  </si>
  <si>
    <t>Лекови ван листе лекова ВА 30.04.2017.</t>
  </si>
  <si>
    <t>Енергенти, бонови за бензин</t>
  </si>
  <si>
    <t>Стање буџет.рачуна после плаћања 07.04.2017.</t>
  </si>
  <si>
    <t>11.04.2017.</t>
  </si>
  <si>
    <t>Стање средстава на дан 10.04.2017.године</t>
  </si>
  <si>
    <t>Средства уплаћена на буџетски рачун 10.04.2017.г</t>
  </si>
  <si>
    <t xml:space="preserve">Мајсторовић Дејан, прекорачење лимита за моб.тел.март </t>
  </si>
  <si>
    <t>Извршена плаћања  са буџетског рачуна 10.04.2017</t>
  </si>
  <si>
    <t>Републичка дирекција за воде, април, накнада за кориш.водног добра</t>
  </si>
  <si>
    <t>Републичка дирекција за воде, април, накнада за испиштену воду</t>
  </si>
  <si>
    <t>Апотека фарма продукт, проф.за аква пурификату</t>
  </si>
  <si>
    <t>Стање буџет.рачуна после плаћања 10.04.2017.</t>
  </si>
  <si>
    <t>12.04.2017.</t>
  </si>
  <si>
    <t>Стање средстава на дан 11.04.2017.године</t>
  </si>
  <si>
    <t>Средства уплаћена на буџетски рачун 11.04.2017.г</t>
  </si>
  <si>
    <t>Пренос сред. са сопственог на буџет,лекови, аква пурификата, Фарма продукт</t>
  </si>
  <si>
    <t>Извршена плаћања  са буџетског рачуна 11.04.2017</t>
  </si>
  <si>
    <t>Живинопродукт, исхрана ВА 31.03.</t>
  </si>
  <si>
    <t>БМК, чишћење породилишта</t>
  </si>
  <si>
    <t>Стање буџет.рачуна после плаћања 11.04.2017.</t>
  </si>
  <si>
    <t>13.04.2017.</t>
  </si>
  <si>
    <t>Стање средстава на дан 12.04.2017.године</t>
  </si>
  <si>
    <t>Средства уплаћена на буџетски рачун 12.04.2017.г</t>
  </si>
  <si>
    <t>Извршена плаћања  са буџетског рачуна 12.04.2017</t>
  </si>
  <si>
    <t>Текинг Велетекс, текстилни материјал</t>
  </si>
  <si>
    <t>ЈП ПТТ, проф.за 100 доплатних марки</t>
  </si>
  <si>
    <t>Стање буџет.рачуна после плаћања 12.04.2017.</t>
  </si>
  <si>
    <t>18.04.2017.</t>
  </si>
  <si>
    <t>Стање средстава на дан 13.04.2017.године</t>
  </si>
  <si>
    <t>Средства уплаћена на буџетски рачун 13.04.2017.г</t>
  </si>
  <si>
    <t>Извршена плаћања  са буџетског рачуна 13.04.2017</t>
  </si>
  <si>
    <t>Стање буџет.рачуна после плаћања 13.04.2017.</t>
  </si>
  <si>
    <t>19.04.2017.</t>
  </si>
  <si>
    <t>Стање средстава на дан 18.04.2017.године</t>
  </si>
  <si>
    <t>Средства уплаћена на буџетски рачун 18.04.2017.г</t>
  </si>
  <si>
    <t>РФЗО-плате април први део</t>
  </si>
  <si>
    <t>Пренос недостајућих  сред. са сопствен.рачуна на буџет за неуговорене раднике април први део</t>
  </si>
  <si>
    <t>Извршена плаћања  са буџетског рачуна 18.04.2017</t>
  </si>
  <si>
    <t>Исплата исхрана-валута 30.04.2017</t>
  </si>
  <si>
    <t>Исплата зарада април први део</t>
  </si>
  <si>
    <t>Стање буџет.рачуна после плаћања 18.04.2017.</t>
  </si>
  <si>
    <t>20.04.2017.</t>
  </si>
  <si>
    <t>Стање средстава на дан 19.04.2017.године</t>
  </si>
  <si>
    <t>Средства уплаћена на буџетски рачун 19.04.2017.г</t>
  </si>
  <si>
    <t>Извршена плаћања  са буџетског рачуна 19.04.2017</t>
  </si>
  <si>
    <t>Енергенти део рн</t>
  </si>
  <si>
    <t>Крв ВА 05.03.</t>
  </si>
  <si>
    <t>Готовина, зарада, април први део Др Ж.Павловић</t>
  </si>
  <si>
    <t>Стање буџет.рачуна после плаћања 19.04.2017.</t>
  </si>
  <si>
    <t>21.04.2017.</t>
  </si>
  <si>
    <t>Стање средстава на дан 20.04.2017.године</t>
  </si>
  <si>
    <t>Средства уплаћена на буџетски рачун 20.04.2017.г</t>
  </si>
  <si>
    <t>Министарство рада и соц.пол.-породиљско боловање март 2017</t>
  </si>
  <si>
    <t>Извршена плаћања  са буџетског рачуна 20.04.2017</t>
  </si>
  <si>
    <t>Пород.болов.фебруар трећи део</t>
  </si>
  <si>
    <t xml:space="preserve">Пород.болов.март  </t>
  </si>
  <si>
    <t>Цитостатици ВА 05.03.</t>
  </si>
  <si>
    <t>Санитет.матер. ВА 22.03.</t>
  </si>
  <si>
    <t>Лаборат.матер. ВА 22.03.</t>
  </si>
  <si>
    <t>Лекови ВА 30.04.</t>
  </si>
  <si>
    <t>Матер.трошкови ВА 28.02.</t>
  </si>
  <si>
    <t>Пароко, проф.50%аванса за биполарне маказе и кабал за оперативно одељ.нар.бр.18052-2017-5713</t>
  </si>
  <si>
    <t>СЗР Намештај Комови,проф.за репарацију намештаја на неонатологији.нар.18052-2017-5698</t>
  </si>
  <si>
    <t>Фимас, проф.за колица за прљав веш, за интензивну негу,нар.18052-2017-5721</t>
  </si>
  <si>
    <t>БМК, проф.за машинско прање пода на АРТ-у,нар.18052-2017-5281</t>
  </si>
  <si>
    <t>БМК, проф.за машинско прање пода у породилишту,нар.18052-2017-5281</t>
  </si>
  <si>
    <t>Систем 1,проф.за чишћење рачунар.опреме, информатика, 2 нар.18052-2017-5375</t>
  </si>
  <si>
    <t>Стање буџет.рачуна после плаћања 20.04.2017.</t>
  </si>
  <si>
    <t>24.04.2017.</t>
  </si>
  <si>
    <t>Стање средстава на дан 21.04.2017.године</t>
  </si>
  <si>
    <t>Средства уплаћена на буџетски рачун 21.04.2017.г</t>
  </si>
  <si>
    <t>РФЗО-јубиларне награде - Март 2017</t>
  </si>
  <si>
    <t>Извршена плаћања  са буџетског рачуна 21.04.2017</t>
  </si>
  <si>
    <t>Породиљско боловање, фебруар четврти део</t>
  </si>
  <si>
    <t>Породиљско боловање, март други део</t>
  </si>
  <si>
    <t>Јубиларне награде, март</t>
  </si>
  <si>
    <t>Стање буџет.рачуна после плаћања 21.04.2017.</t>
  </si>
  <si>
    <t>25.04.2017.</t>
  </si>
  <si>
    <t>Стање средстава на дан 24.04.2017.године</t>
  </si>
  <si>
    <t>Средства уплаћена на буџетски рачун 24.04.2017.г</t>
  </si>
  <si>
    <t>Извршена плаћања  са буџетског рачуна 24.04.2017</t>
  </si>
  <si>
    <t>Породиљско болов.март трећи део</t>
  </si>
  <si>
    <t>НИС Нефт, бонови за гориво</t>
  </si>
  <si>
    <t>Стање буџет.рачуна после плаћања 24.04.2017.</t>
  </si>
  <si>
    <t>26.04.2017.</t>
  </si>
  <si>
    <t>Стање средстава на дан 25.04.2017.године</t>
  </si>
  <si>
    <t>Средства уплаћена на буџетски рачун 25.04.2017.г</t>
  </si>
  <si>
    <t>Извршена плаћања  са буџетског рачуна 25.04.2017</t>
  </si>
  <si>
    <t>Допуна за мобилни тел. Др Радојичић</t>
  </si>
  <si>
    <t>Стање буџет.рачуна после плаћања 25.04.2017.</t>
  </si>
  <si>
    <t>27.04.2017.</t>
  </si>
  <si>
    <t>Стање средстава на дан 26.04.2017.године</t>
  </si>
  <si>
    <t>Средства уплаћена на буџетски рачун 26.04.2017.г</t>
  </si>
  <si>
    <t>Принудна наплата, А.Половина,М.Половина,Извршење 636-ии, 237/17</t>
  </si>
  <si>
    <t>Извршена плаћања  са буџетског рачуна 26.04.2017</t>
  </si>
  <si>
    <t>Merc,одржавање софтвера е-досије</t>
  </si>
  <si>
    <t>Стање буџет.рачуна после плаћања 26.04.2017.</t>
  </si>
  <si>
    <t>28.04.2017.</t>
  </si>
  <si>
    <t>Стање средстава на дан 27.04.2017.године</t>
  </si>
  <si>
    <t>Средства уплаћена на буџетски рачун 27.04.2017.г</t>
  </si>
  <si>
    <t>РФЗО-превоз запослених за мај 2017.</t>
  </si>
  <si>
    <t>Извршена плаћања  са буџетског рачуна 27.04.2017</t>
  </si>
  <si>
    <t>Исплата превоз за мај 2017</t>
  </si>
  <si>
    <t>Стање буџет.рачуна после плаћања 27.04.2017.</t>
  </si>
  <si>
    <t>03.05.2017.</t>
  </si>
  <si>
    <t>Стање средстава на дан 28.04.2017.године</t>
  </si>
  <si>
    <t>Средства уплаћена на буџетски рачун 28.04.2017.г</t>
  </si>
  <si>
    <t>Извршена плаћања  са буџетског рачуна 28.04.2017</t>
  </si>
  <si>
    <t>ЈП ПТТ Србија,проф.за пријем пош.пошиљки</t>
  </si>
  <si>
    <t>ЈП ПТТ Србија,проф.за 50 доплатних маркица</t>
  </si>
  <si>
    <t>Стање буџет.рачуна после плаћања 28.04.2017.</t>
  </si>
  <si>
    <t>04.05.2017.</t>
  </si>
  <si>
    <t>Стање средстава на дан 03.05.2017.године</t>
  </si>
  <si>
    <t>Средства уплаћена на буџетски рачун 03.05.2017.г</t>
  </si>
  <si>
    <t>РФЗО-плате април други део</t>
  </si>
  <si>
    <t>РФЗО-лекови  у ЗУ,рата умањена за аванс, април први део</t>
  </si>
  <si>
    <t>РФЗО-цитостатици са Листе, април први део</t>
  </si>
  <si>
    <t>РФЗО-енергенти, април први део</t>
  </si>
  <si>
    <t>РФЗО-исхрана пацијената, април први део</t>
  </si>
  <si>
    <t>РФЗО-материјални и остали трошкови, април први део</t>
  </si>
  <si>
    <t>Пренос недостајућих  сред. са сопствен.рачуна на буџет за неуговорене раднике и стимулац. април други део део</t>
  </si>
  <si>
    <t>Извршена плаћања  са буџетског рачуна 03.05.2017</t>
  </si>
  <si>
    <t>Зарада, април други део</t>
  </si>
  <si>
    <t>Стање буџет.рачуна после плаћања 03.05.2017.</t>
  </si>
  <si>
    <t>05.05.2017.</t>
  </si>
  <si>
    <t>Стање средстава на дан 04.05.2017.године</t>
  </si>
  <si>
    <t>Средства уплаћена на буџетски рачун 04.05.2017.г</t>
  </si>
  <si>
    <t>РФЗО-крв и продукти од крви, дуг по К.О.2016. и април први део</t>
  </si>
  <si>
    <t>РФЗО-санитетски и медицински потрошни материјал, април први део</t>
  </si>
  <si>
    <t>РФЗО-цитостатици са Листе, дуг по К.О. 2016</t>
  </si>
  <si>
    <t>РФЗО-материјални и остали трошкови, дуг по К.О. 2016</t>
  </si>
  <si>
    <t>РФЗО-финансирање запош.инвалиди, април 2017</t>
  </si>
  <si>
    <t>Извршена плаћања  са буџетског рачуна 04.05.2017</t>
  </si>
  <si>
    <t>Готовина, зарада април други део Др Ж.Павловић</t>
  </si>
  <si>
    <t>Консултанти, допунски рад, март 2017</t>
  </si>
  <si>
    <t>Пореска управа, обавеза запошљав.особа са инвал.април</t>
  </si>
  <si>
    <t>Репуб.дирек.за воде,накнада за кориш.водног добра,мај</t>
  </si>
  <si>
    <t>Репуб.дирек.за воде,накнада за испуштену воду,мај</t>
  </si>
  <si>
    <t>Енергенти ВА 30.04.2017. део</t>
  </si>
  <si>
    <t>Исхрана ВА 20.05.2017.</t>
  </si>
  <si>
    <t>Лекови ВА 10.05.2017.</t>
  </si>
  <si>
    <t>Цитостатици</t>
  </si>
  <si>
    <t>Материјални трошкови ВА 31.03.2017. део</t>
  </si>
  <si>
    <t>Стање буџет.рачуна после плаћања 04.05.2017.</t>
  </si>
  <si>
    <t>08.05.2017.</t>
  </si>
  <si>
    <t>Стање средстава на дан 05.05.2017.године</t>
  </si>
  <si>
    <t>Средства уплаћена на буџетски рачун 05.05.2017.г</t>
  </si>
  <si>
    <t>Извршена плаћања  са буџетског рачуна 05.05.2017</t>
  </si>
  <si>
    <t>Санитет.материјал ВА 10.04.2017.</t>
  </si>
  <si>
    <t>Лаборат.материјал ВА 10.04.2017.</t>
  </si>
  <si>
    <t>Крв ВА 10.04.2017. део</t>
  </si>
  <si>
    <t>Exceed,рачунарска опрема</t>
  </si>
  <si>
    <t>Стање буџет.рачуна после плаћања 05.05.2017.</t>
  </si>
  <si>
    <t>09.05.2017.</t>
  </si>
  <si>
    <t>Стање средстава на дан 08.05.2017.године</t>
  </si>
  <si>
    <t>Средства уплаћена на буџетски рачун 08.05.2017.г</t>
  </si>
  <si>
    <t>РФЗО-јубиларне награде - Април 2017</t>
  </si>
  <si>
    <t>Извршена плаћања  са буџетског рачуна 08.05.2017</t>
  </si>
  <si>
    <t>Санитет.матер. ВА 11.04.2017. део</t>
  </si>
  <si>
    <t>Лаборат.матер. ВА 11.04.2017.део</t>
  </si>
  <si>
    <t>Цитостатици ВА 22.03.2017.</t>
  </si>
  <si>
    <t xml:space="preserve">Матер.трошкови </t>
  </si>
  <si>
    <t>Стање буџет.рачуна после плаћања 08.05.2017.</t>
  </si>
  <si>
    <t>10.05.2017.</t>
  </si>
  <si>
    <t>Стање средстава на дан 09.05.2017.године</t>
  </si>
  <si>
    <t>Средства уплаћена на буџетски рачун 09.05.2017.г</t>
  </si>
  <si>
    <t>Извршена плаћања  са буџетског рачуна 09.05.2017</t>
  </si>
  <si>
    <t>Такси услуга за превоз пацијента</t>
  </si>
  <si>
    <t>Јубиларне награде, април</t>
  </si>
  <si>
    <t>Материјал.трошкови ВА 30.04.2017. део</t>
  </si>
  <si>
    <t>Стање буџет.рачуна после плаћања 09.05.2017.</t>
  </si>
  <si>
    <t>11.05.2017.</t>
  </si>
  <si>
    <t>Стање средстава на дан 10.05.2017.године</t>
  </si>
  <si>
    <t>Средства уплаћена на буџетски рачун 10.05.2017.г</t>
  </si>
  <si>
    <t>Извршена плаћања  са буџетског рачуна 10.05.2017</t>
  </si>
  <si>
    <t>Стање буџет.рачуна после плаћања 10.05.2017.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</si>
</sst>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0"/>
      <color rgb="FFC00000"/>
      <name val="Arial"/>
      <family val="2"/>
    </font>
    <font>
      <b/>
      <sz val="10"/>
      <name val="Arial"/>
      <family val="2"/>
    </font>
    <font>
      <sz val="10"/>
      <color theme="4" tint="-0.249977111117893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5" fillId="2" borderId="2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/>
    <xf numFmtId="0" fontId="2" fillId="2" borderId="2" xfId="0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 applyAlignment="1">
      <alignment horizontal="right"/>
    </xf>
    <xf numFmtId="2" fontId="2" fillId="2" borderId="2" xfId="0" applyNumberFormat="1" applyFont="1" applyFill="1" applyBorder="1"/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2" fontId="2" fillId="2" borderId="2" xfId="0" applyNumberFormat="1" applyFont="1" applyFill="1" applyBorder="1" applyAlignment="1">
      <alignment horizontal="right"/>
    </xf>
    <xf numFmtId="4" fontId="5" fillId="2" borderId="2" xfId="0" applyNumberFormat="1" applyFont="1" applyFill="1" applyBorder="1"/>
    <xf numFmtId="4" fontId="7" fillId="2" borderId="2" xfId="0" applyNumberFormat="1" applyFont="1" applyFill="1" applyBorder="1"/>
    <xf numFmtId="4" fontId="2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4" fontId="5" fillId="3" borderId="2" xfId="0" applyNumberFormat="1" applyFont="1" applyFill="1" applyBorder="1" applyAlignment="1"/>
    <xf numFmtId="49" fontId="0" fillId="3" borderId="2" xfId="0" applyNumberFormat="1" applyFill="1" applyBorder="1" applyAlignment="1">
      <alignment horizontal="center"/>
    </xf>
    <xf numFmtId="4" fontId="5" fillId="3" borderId="2" xfId="0" applyNumberFormat="1" applyFont="1" applyFill="1" applyBorder="1"/>
    <xf numFmtId="4" fontId="6" fillId="3" borderId="2" xfId="0" applyNumberFormat="1" applyFont="1" applyFill="1" applyBorder="1"/>
    <xf numFmtId="4" fontId="2" fillId="3" borderId="2" xfId="0" applyNumberFormat="1" applyFont="1" applyFill="1" applyBorder="1"/>
    <xf numFmtId="4" fontId="7" fillId="3" borderId="2" xfId="0" applyNumberFormat="1" applyFont="1" applyFill="1" applyBorder="1" applyAlignment="1"/>
    <xf numFmtId="49" fontId="2" fillId="3" borderId="2" xfId="0" applyNumberFormat="1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right"/>
    </xf>
    <xf numFmtId="4" fontId="4" fillId="3" borderId="2" xfId="0" applyNumberFormat="1" applyFont="1" applyFill="1" applyBorder="1"/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" fontId="9" fillId="2" borderId="4" xfId="0" applyNumberFormat="1" applyFont="1" applyFill="1" applyBorder="1" applyAlignment="1">
      <alignment horizontal="left"/>
    </xf>
    <xf numFmtId="4" fontId="9" fillId="2" borderId="5" xfId="0" applyNumberFormat="1" applyFont="1" applyFill="1" applyBorder="1" applyAlignment="1">
      <alignment horizontal="left"/>
    </xf>
    <xf numFmtId="4" fontId="9" fillId="2" borderId="6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4" fontId="8" fillId="2" borderId="4" xfId="0" applyNumberFormat="1" applyFont="1" applyFill="1" applyBorder="1" applyAlignment="1">
      <alignment horizontal="left"/>
    </xf>
    <xf numFmtId="4" fontId="8" fillId="2" borderId="5" xfId="0" applyNumberFormat="1" applyFont="1" applyFill="1" applyBorder="1" applyAlignment="1">
      <alignment horizontal="left"/>
    </xf>
    <xf numFmtId="4" fontId="8" fillId="2" borderId="6" xfId="0" applyNumberFormat="1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left" vertical="top" wrapText="1"/>
    </xf>
    <xf numFmtId="4" fontId="7" fillId="2" borderId="4" xfId="0" applyNumberFormat="1" applyFont="1" applyFill="1" applyBorder="1" applyAlignment="1">
      <alignment horizontal="left" vertical="top" wrapText="1"/>
    </xf>
    <xf numFmtId="4" fontId="7" fillId="2" borderId="5" xfId="0" applyNumberFormat="1" applyFont="1" applyFill="1" applyBorder="1" applyAlignment="1">
      <alignment horizontal="left" vertical="top" wrapText="1"/>
    </xf>
    <xf numFmtId="4" fontId="7" fillId="2" borderId="6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" fontId="6" fillId="2" borderId="4" xfId="0" applyNumberFormat="1" applyFont="1" applyFill="1" applyBorder="1" applyAlignment="1">
      <alignment horizontal="left" vertical="top" wrapText="1"/>
    </xf>
    <xf numFmtId="4" fontId="6" fillId="2" borderId="5" xfId="0" applyNumberFormat="1" applyFont="1" applyFill="1" applyBorder="1" applyAlignment="1">
      <alignment horizontal="left" vertical="top" wrapText="1"/>
    </xf>
    <xf numFmtId="4" fontId="6" fillId="2" borderId="6" xfId="0" applyNumberFormat="1" applyFont="1" applyFill="1" applyBorder="1" applyAlignment="1">
      <alignment horizontal="left" vertical="top" wrapText="1"/>
    </xf>
    <xf numFmtId="4" fontId="2" fillId="3" borderId="4" xfId="0" applyNumberFormat="1" applyFont="1" applyFill="1" applyBorder="1" applyAlignment="1">
      <alignment horizontal="left" wrapText="1"/>
    </xf>
    <xf numFmtId="4" fontId="2" fillId="3" borderId="5" xfId="0" applyNumberFormat="1" applyFont="1" applyFill="1" applyBorder="1" applyAlignment="1">
      <alignment horizontal="left" wrapText="1"/>
    </xf>
    <xf numFmtId="4" fontId="2" fillId="3" borderId="6" xfId="0" applyNumberFormat="1" applyFont="1" applyFill="1" applyBorder="1" applyAlignment="1">
      <alignment horizontal="left" wrapText="1"/>
    </xf>
    <xf numFmtId="4" fontId="4" fillId="3" borderId="4" xfId="0" applyNumberFormat="1" applyFont="1" applyFill="1" applyBorder="1" applyAlignment="1">
      <alignment horizontal="center" vertical="top"/>
    </xf>
    <xf numFmtId="4" fontId="4" fillId="3" borderId="5" xfId="0" applyNumberFormat="1" applyFont="1" applyFill="1" applyBorder="1" applyAlignment="1">
      <alignment horizontal="center" vertical="top"/>
    </xf>
    <xf numFmtId="4" fontId="2" fillId="3" borderId="4" xfId="0" applyNumberFormat="1" applyFont="1" applyFill="1" applyBorder="1" applyAlignment="1">
      <alignment horizontal="left" vertical="top" wrapText="1"/>
    </xf>
    <xf numFmtId="4" fontId="2" fillId="3" borderId="5" xfId="0" applyNumberFormat="1" applyFont="1" applyFill="1" applyBorder="1" applyAlignment="1">
      <alignment horizontal="left" vertical="top" wrapText="1"/>
    </xf>
    <xf numFmtId="4" fontId="6" fillId="3" borderId="4" xfId="0" applyNumberFormat="1" applyFont="1" applyFill="1" applyBorder="1" applyAlignment="1">
      <alignment horizontal="left" vertical="top" wrapText="1"/>
    </xf>
    <xf numFmtId="4" fontId="6" fillId="3" borderId="5" xfId="0" applyNumberFormat="1" applyFont="1" applyFill="1" applyBorder="1" applyAlignment="1">
      <alignment horizontal="left" vertical="top" wrapText="1"/>
    </xf>
    <xf numFmtId="4" fontId="2" fillId="3" borderId="6" xfId="0" applyNumberFormat="1" applyFont="1" applyFill="1" applyBorder="1" applyAlignment="1">
      <alignment horizontal="left" vertical="top" wrapText="1"/>
    </xf>
    <xf numFmtId="4" fontId="7" fillId="3" borderId="4" xfId="0" applyNumberFormat="1" applyFont="1" applyFill="1" applyBorder="1" applyAlignment="1">
      <alignment horizontal="left" vertical="top" wrapText="1"/>
    </xf>
    <xf numFmtId="4" fontId="7" fillId="3" borderId="5" xfId="0" applyNumberFormat="1" applyFont="1" applyFill="1" applyBorder="1" applyAlignment="1">
      <alignment horizontal="left" vertical="top" wrapText="1"/>
    </xf>
    <xf numFmtId="4" fontId="7" fillId="3" borderId="6" xfId="0" applyNumberFormat="1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4" fontId="8" fillId="3" borderId="4" xfId="0" applyNumberFormat="1" applyFont="1" applyFill="1" applyBorder="1" applyAlignment="1">
      <alignment horizontal="left" vertical="top" wrapText="1"/>
    </xf>
    <xf numFmtId="4" fontId="8" fillId="3" borderId="5" xfId="0" applyNumberFormat="1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4" fontId="10" fillId="3" borderId="4" xfId="0" applyNumberFormat="1" applyFont="1" applyFill="1" applyBorder="1" applyAlignment="1">
      <alignment horizontal="left" vertical="top" wrapText="1"/>
    </xf>
    <xf numFmtId="4" fontId="10" fillId="3" borderId="5" xfId="0" applyNumberFormat="1" applyFont="1" applyFill="1" applyBorder="1" applyAlignment="1">
      <alignment horizontal="left" vertical="top" wrapText="1"/>
    </xf>
    <xf numFmtId="4" fontId="9" fillId="3" borderId="4" xfId="0" applyNumberFormat="1" applyFont="1" applyFill="1" applyBorder="1" applyAlignment="1">
      <alignment horizontal="left" vertical="top" wrapText="1"/>
    </xf>
    <xf numFmtId="4" fontId="9" fillId="3" borderId="5" xfId="0" applyNumberFormat="1" applyFont="1" applyFill="1" applyBorder="1" applyAlignment="1">
      <alignment horizontal="left" vertical="top" wrapText="1"/>
    </xf>
    <xf numFmtId="4" fontId="9" fillId="3" borderId="6" xfId="0" applyNumberFormat="1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abSelected="1" workbookViewId="0">
      <selection activeCell="K20" sqref="K20"/>
    </sheetView>
  </sheetViews>
  <sheetFormatPr defaultRowHeight="15" x14ac:dyDescent="0.25"/>
  <cols>
    <col min="2" max="2" width="16.28515625" customWidth="1"/>
    <col min="3" max="3" width="14.28515625" customWidth="1"/>
    <col min="4" max="4" width="19.7109375" customWidth="1"/>
    <col min="5" max="5" width="23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781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782</v>
      </c>
      <c r="C6" s="211"/>
      <c r="D6" s="212"/>
      <c r="E6" s="7">
        <v>4130244.69</v>
      </c>
    </row>
    <row r="7" spans="1:5" x14ac:dyDescent="0.25">
      <c r="A7" s="6" t="s">
        <v>9</v>
      </c>
      <c r="B7" s="225" t="s">
        <v>783</v>
      </c>
      <c r="C7" s="226"/>
      <c r="D7" s="227"/>
      <c r="E7" s="8">
        <v>6100</v>
      </c>
    </row>
    <row r="8" spans="1:5" x14ac:dyDescent="0.25">
      <c r="A8" s="9">
        <v>2.1</v>
      </c>
      <c r="B8" s="201" t="s">
        <v>724</v>
      </c>
      <c r="C8" s="202"/>
      <c r="D8" s="203"/>
      <c r="E8" s="10"/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738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2" t="s">
        <v>25</v>
      </c>
      <c r="C22" s="193"/>
      <c r="D22" s="19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6100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4136344.69</v>
      </c>
    </row>
    <row r="37" spans="1:5" x14ac:dyDescent="0.25">
      <c r="A37" s="6" t="s">
        <v>46</v>
      </c>
      <c r="B37" s="213" t="s">
        <v>784</v>
      </c>
      <c r="C37" s="214"/>
      <c r="D37" s="215"/>
      <c r="E37" s="18">
        <v>0</v>
      </c>
    </row>
    <row r="38" spans="1:5" x14ac:dyDescent="0.25">
      <c r="A38" s="6"/>
      <c r="B38" s="201"/>
      <c r="C38" s="202"/>
      <c r="D38" s="203"/>
      <c r="E38" s="19"/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785</v>
      </c>
      <c r="C53" s="199"/>
      <c r="D53" s="200"/>
      <c r="E53" s="20">
        <f>-E37+E36</f>
        <v>4136344.69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4" sqref="J14"/>
    </sheetView>
  </sheetViews>
  <sheetFormatPr defaultRowHeight="15" x14ac:dyDescent="0.25"/>
  <cols>
    <col min="2" max="2" width="15.7109375" customWidth="1"/>
    <col min="3" max="3" width="13" customWidth="1"/>
    <col min="4" max="4" width="15.42578125" customWidth="1"/>
    <col min="5" max="5" width="20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694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695</v>
      </c>
      <c r="C6" s="211"/>
      <c r="D6" s="212"/>
      <c r="E6" s="7">
        <v>6786421.9299999997</v>
      </c>
    </row>
    <row r="7" spans="1:5" x14ac:dyDescent="0.25">
      <c r="A7" s="6" t="s">
        <v>9</v>
      </c>
      <c r="B7" s="225" t="s">
        <v>696</v>
      </c>
      <c r="C7" s="226"/>
      <c r="D7" s="227"/>
      <c r="E7" s="8">
        <v>4050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74" t="s">
        <v>25</v>
      </c>
      <c r="C22" s="175"/>
      <c r="D22" s="17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4050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6790471.9299999997</v>
      </c>
    </row>
    <row r="37" spans="1:5" x14ac:dyDescent="0.25">
      <c r="A37" s="6" t="s">
        <v>46</v>
      </c>
      <c r="B37" s="213" t="s">
        <v>697</v>
      </c>
      <c r="C37" s="214"/>
      <c r="D37" s="215"/>
      <c r="E37" s="18">
        <v>500</v>
      </c>
    </row>
    <row r="38" spans="1:5" x14ac:dyDescent="0.25">
      <c r="A38" s="6"/>
      <c r="B38" s="201" t="s">
        <v>698</v>
      </c>
      <c r="C38" s="202"/>
      <c r="D38" s="203"/>
      <c r="E38" s="19">
        <v>500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699</v>
      </c>
      <c r="C53" s="199"/>
      <c r="D53" s="200"/>
      <c r="E53" s="20">
        <f>-E37+E36</f>
        <v>6789971.9299999997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6" sqref="L16"/>
    </sheetView>
  </sheetViews>
  <sheetFormatPr defaultRowHeight="15" x14ac:dyDescent="0.25"/>
  <cols>
    <col min="2" max="2" width="16.85546875" customWidth="1"/>
    <col min="3" max="3" width="14.28515625" customWidth="1"/>
    <col min="4" max="4" width="10" customWidth="1"/>
    <col min="5" max="5" width="23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687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688</v>
      </c>
      <c r="C6" s="211"/>
      <c r="D6" s="212"/>
      <c r="E6" s="7">
        <v>6812004.5499999998</v>
      </c>
    </row>
    <row r="7" spans="1:5" x14ac:dyDescent="0.25">
      <c r="A7" s="6" t="s">
        <v>9</v>
      </c>
      <c r="B7" s="225" t="s">
        <v>689</v>
      </c>
      <c r="C7" s="226"/>
      <c r="D7" s="227"/>
      <c r="E7" s="8">
        <v>3650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71" t="s">
        <v>25</v>
      </c>
      <c r="C22" s="172"/>
      <c r="D22" s="173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3650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6815654.5499999998</v>
      </c>
    </row>
    <row r="37" spans="1:5" x14ac:dyDescent="0.25">
      <c r="A37" s="6" t="s">
        <v>46</v>
      </c>
      <c r="B37" s="213" t="s">
        <v>690</v>
      </c>
      <c r="C37" s="214"/>
      <c r="D37" s="215"/>
      <c r="E37" s="18">
        <v>29232.62</v>
      </c>
    </row>
    <row r="38" spans="1:5" x14ac:dyDescent="0.25">
      <c r="A38" s="6"/>
      <c r="B38" s="201" t="s">
        <v>691</v>
      </c>
      <c r="C38" s="202"/>
      <c r="D38" s="203"/>
      <c r="E38" s="19">
        <v>21722.13</v>
      </c>
    </row>
    <row r="39" spans="1:5" x14ac:dyDescent="0.25">
      <c r="A39" s="6"/>
      <c r="B39" s="201" t="s">
        <v>692</v>
      </c>
      <c r="C39" s="202"/>
      <c r="D39" s="203"/>
      <c r="E39" s="10">
        <v>7510.49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693</v>
      </c>
      <c r="C53" s="199"/>
      <c r="D53" s="200"/>
      <c r="E53" s="20">
        <f>-E37+E36</f>
        <v>6786421.9299999997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6" sqref="J16"/>
    </sheetView>
  </sheetViews>
  <sheetFormatPr defaultRowHeight="15" x14ac:dyDescent="0.25"/>
  <cols>
    <col min="2" max="2" width="16.140625" customWidth="1"/>
    <col min="3" max="3" width="15.42578125" customWidth="1"/>
    <col min="4" max="4" width="7.28515625" customWidth="1"/>
    <col min="5" max="5" width="24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678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679</v>
      </c>
      <c r="C6" s="211"/>
      <c r="D6" s="212"/>
      <c r="E6" s="7">
        <v>6921205.4100000001</v>
      </c>
    </row>
    <row r="7" spans="1:5" x14ac:dyDescent="0.25">
      <c r="A7" s="6" t="s">
        <v>9</v>
      </c>
      <c r="B7" s="225" t="s">
        <v>680</v>
      </c>
      <c r="C7" s="226"/>
      <c r="D7" s="227"/>
      <c r="E7" s="8">
        <v>906604.83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>
        <v>881432.68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68" t="s">
        <v>25</v>
      </c>
      <c r="C22" s="169"/>
      <c r="D22" s="17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3450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>
        <v>21722.15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7827810.2400000002</v>
      </c>
    </row>
    <row r="37" spans="1:5" x14ac:dyDescent="0.25">
      <c r="A37" s="6" t="s">
        <v>46</v>
      </c>
      <c r="B37" s="213" t="s">
        <v>682</v>
      </c>
      <c r="C37" s="214"/>
      <c r="D37" s="215"/>
      <c r="E37" s="18">
        <v>1015805.69</v>
      </c>
    </row>
    <row r="38" spans="1:5" x14ac:dyDescent="0.25">
      <c r="A38" s="6"/>
      <c r="B38" s="201" t="s">
        <v>392</v>
      </c>
      <c r="C38" s="202"/>
      <c r="D38" s="203"/>
      <c r="E38" s="19">
        <v>69502.070000000007</v>
      </c>
    </row>
    <row r="39" spans="1:5" x14ac:dyDescent="0.25">
      <c r="A39" s="6"/>
      <c r="B39" s="201" t="s">
        <v>683</v>
      </c>
      <c r="C39" s="202"/>
      <c r="D39" s="203"/>
      <c r="E39" s="10">
        <v>10811.84</v>
      </c>
    </row>
    <row r="40" spans="1:5" x14ac:dyDescent="0.25">
      <c r="A40" s="6"/>
      <c r="B40" s="204" t="s">
        <v>684</v>
      </c>
      <c r="C40" s="205"/>
      <c r="D40" s="206"/>
      <c r="E40" s="19">
        <v>54059.1</v>
      </c>
    </row>
    <row r="41" spans="1:5" x14ac:dyDescent="0.25">
      <c r="A41" s="6"/>
      <c r="B41" s="207" t="s">
        <v>685</v>
      </c>
      <c r="C41" s="208"/>
      <c r="D41" s="209"/>
      <c r="E41" s="10">
        <v>881432.68</v>
      </c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686</v>
      </c>
      <c r="C53" s="199"/>
      <c r="D53" s="200"/>
      <c r="E53" s="20">
        <f>-E37+E36</f>
        <v>6812004.5500000007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3" sqref="I13"/>
    </sheetView>
  </sheetViews>
  <sheetFormatPr defaultRowHeight="15" x14ac:dyDescent="0.25"/>
  <cols>
    <col min="2" max="2" width="16.7109375" customWidth="1"/>
    <col min="3" max="3" width="14.140625" customWidth="1"/>
    <col min="4" max="4" width="13" customWidth="1"/>
    <col min="5" max="5" width="21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659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660</v>
      </c>
      <c r="C6" s="211"/>
      <c r="D6" s="212"/>
      <c r="E6" s="7">
        <v>24077153.73</v>
      </c>
    </row>
    <row r="7" spans="1:5" x14ac:dyDescent="0.25">
      <c r="A7" s="6" t="s">
        <v>9</v>
      </c>
      <c r="B7" s="225" t="s">
        <v>661</v>
      </c>
      <c r="C7" s="226"/>
      <c r="D7" s="227"/>
      <c r="E7" s="8">
        <v>68220.929999999993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65" t="s">
        <v>25</v>
      </c>
      <c r="C22" s="166"/>
      <c r="D22" s="16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>
        <v>64870.93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24145374.66</v>
      </c>
    </row>
    <row r="37" spans="1:5" x14ac:dyDescent="0.25">
      <c r="A37" s="6" t="s">
        <v>46</v>
      </c>
      <c r="B37" s="213" t="s">
        <v>663</v>
      </c>
      <c r="C37" s="214"/>
      <c r="D37" s="215"/>
      <c r="E37" s="18">
        <v>17224169.25</v>
      </c>
    </row>
    <row r="38" spans="1:5" x14ac:dyDescent="0.25">
      <c r="A38" s="6"/>
      <c r="B38" s="201" t="s">
        <v>664</v>
      </c>
      <c r="C38" s="202"/>
      <c r="D38" s="203"/>
      <c r="E38" s="19">
        <v>5479.43</v>
      </c>
    </row>
    <row r="39" spans="1:5" x14ac:dyDescent="0.25">
      <c r="A39" s="6"/>
      <c r="B39" s="201" t="s">
        <v>665</v>
      </c>
      <c r="C39" s="202"/>
      <c r="D39" s="203"/>
      <c r="E39" s="10">
        <v>2482776.04</v>
      </c>
    </row>
    <row r="40" spans="1:5" x14ac:dyDescent="0.25">
      <c r="A40" s="6"/>
      <c r="B40" s="204" t="s">
        <v>666</v>
      </c>
      <c r="C40" s="205"/>
      <c r="D40" s="206"/>
      <c r="E40" s="19">
        <v>321297.90000000002</v>
      </c>
    </row>
    <row r="41" spans="1:5" x14ac:dyDescent="0.25">
      <c r="A41" s="6"/>
      <c r="B41" s="207" t="s">
        <v>667</v>
      </c>
      <c r="C41" s="208"/>
      <c r="D41" s="209"/>
      <c r="E41" s="10">
        <v>5676669.3499999996</v>
      </c>
    </row>
    <row r="42" spans="1:5" x14ac:dyDescent="0.25">
      <c r="A42" s="6"/>
      <c r="B42" s="201" t="s">
        <v>668</v>
      </c>
      <c r="C42" s="202"/>
      <c r="D42" s="203"/>
      <c r="E42" s="10">
        <v>2208316.39</v>
      </c>
    </row>
    <row r="43" spans="1:5" x14ac:dyDescent="0.25">
      <c r="A43" s="6"/>
      <c r="B43" s="201" t="s">
        <v>669</v>
      </c>
      <c r="C43" s="202"/>
      <c r="D43" s="203"/>
      <c r="E43" s="10">
        <v>2829556.18</v>
      </c>
    </row>
    <row r="44" spans="1:5" x14ac:dyDescent="0.25">
      <c r="A44" s="6"/>
      <c r="B44" s="201" t="s">
        <v>670</v>
      </c>
      <c r="C44" s="202"/>
      <c r="D44" s="203"/>
      <c r="E44" s="10">
        <v>3459443.96</v>
      </c>
    </row>
    <row r="45" spans="1:5" x14ac:dyDescent="0.25">
      <c r="A45" s="6"/>
      <c r="B45" s="201" t="s">
        <v>671</v>
      </c>
      <c r="C45" s="202"/>
      <c r="D45" s="203"/>
      <c r="E45" s="10">
        <v>67200</v>
      </c>
    </row>
    <row r="46" spans="1:5" x14ac:dyDescent="0.25">
      <c r="A46" s="6"/>
      <c r="B46" s="201" t="s">
        <v>672</v>
      </c>
      <c r="C46" s="202"/>
      <c r="D46" s="203"/>
      <c r="E46" s="10">
        <v>44640</v>
      </c>
    </row>
    <row r="47" spans="1:5" x14ac:dyDescent="0.25">
      <c r="A47" s="6"/>
      <c r="B47" s="201" t="s">
        <v>673</v>
      </c>
      <c r="C47" s="202"/>
      <c r="D47" s="203"/>
      <c r="E47" s="10">
        <v>25110</v>
      </c>
    </row>
    <row r="48" spans="1:5" x14ac:dyDescent="0.25">
      <c r="A48" s="6"/>
      <c r="B48" s="201" t="s">
        <v>674</v>
      </c>
      <c r="C48" s="202"/>
      <c r="D48" s="203"/>
      <c r="E48" s="10">
        <v>60960</v>
      </c>
    </row>
    <row r="49" spans="1:5" x14ac:dyDescent="0.25">
      <c r="A49" s="6"/>
      <c r="B49" s="201" t="s">
        <v>675</v>
      </c>
      <c r="C49" s="202"/>
      <c r="D49" s="203"/>
      <c r="E49" s="10">
        <v>40320</v>
      </c>
    </row>
    <row r="50" spans="1:5" x14ac:dyDescent="0.25">
      <c r="A50" s="6"/>
      <c r="B50" s="201" t="s">
        <v>676</v>
      </c>
      <c r="C50" s="202"/>
      <c r="D50" s="203"/>
      <c r="E50" s="10">
        <v>2400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677</v>
      </c>
      <c r="C53" s="199"/>
      <c r="D53" s="200"/>
      <c r="E53" s="20">
        <f>-E37+E36</f>
        <v>6921205.4100000001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8" workbookViewId="0">
      <selection activeCell="I7" sqref="I7"/>
    </sheetView>
  </sheetViews>
  <sheetFormatPr defaultRowHeight="15" x14ac:dyDescent="0.25"/>
  <cols>
    <col min="2" max="2" width="16.7109375" customWidth="1"/>
    <col min="3" max="3" width="15.28515625" customWidth="1"/>
    <col min="4" max="4" width="15.42578125" customWidth="1"/>
    <col min="5" max="5" width="21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651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652</v>
      </c>
      <c r="C6" s="211"/>
      <c r="D6" s="212"/>
      <c r="E6" s="7">
        <v>16151343.9</v>
      </c>
    </row>
    <row r="7" spans="1:5" x14ac:dyDescent="0.25">
      <c r="A7" s="6" t="s">
        <v>9</v>
      </c>
      <c r="B7" s="225" t="s">
        <v>653</v>
      </c>
      <c r="C7" s="226"/>
      <c r="D7" s="227"/>
      <c r="E7" s="8">
        <v>14738088.83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>
        <v>4501625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7458083.3300000001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62" t="s">
        <v>25</v>
      </c>
      <c r="C22" s="163"/>
      <c r="D22" s="16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5000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>
        <v>2488255.5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30889432.73</v>
      </c>
    </row>
    <row r="37" spans="1:5" x14ac:dyDescent="0.25">
      <c r="A37" s="6" t="s">
        <v>46</v>
      </c>
      <c r="B37" s="213" t="s">
        <v>654</v>
      </c>
      <c r="C37" s="214"/>
      <c r="D37" s="215"/>
      <c r="E37" s="18">
        <v>6812279</v>
      </c>
    </row>
    <row r="38" spans="1:5" x14ac:dyDescent="0.25">
      <c r="A38" s="6"/>
      <c r="B38" s="201" t="s">
        <v>655</v>
      </c>
      <c r="C38" s="202"/>
      <c r="D38" s="203"/>
      <c r="E38" s="19">
        <v>6437030</v>
      </c>
    </row>
    <row r="39" spans="1:5" x14ac:dyDescent="0.25">
      <c r="A39" s="6"/>
      <c r="B39" s="201" t="s">
        <v>656</v>
      </c>
      <c r="C39" s="202"/>
      <c r="D39" s="203"/>
      <c r="E39" s="10">
        <v>364000</v>
      </c>
    </row>
    <row r="40" spans="1:5" x14ac:dyDescent="0.25">
      <c r="A40" s="6"/>
      <c r="B40" s="204" t="s">
        <v>657</v>
      </c>
      <c r="C40" s="205"/>
      <c r="D40" s="206"/>
      <c r="E40" s="19">
        <v>11249</v>
      </c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658</v>
      </c>
      <c r="C53" s="199"/>
      <c r="D53" s="200"/>
      <c r="E53" s="20">
        <f>-E37+E36</f>
        <v>24077153.73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22" sqref="H22"/>
    </sheetView>
  </sheetViews>
  <sheetFormatPr defaultRowHeight="15" x14ac:dyDescent="0.25"/>
  <cols>
    <col min="3" max="3" width="11.7109375" customWidth="1"/>
    <col min="4" max="4" width="13.7109375" customWidth="1"/>
    <col min="5" max="5" width="26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642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643</v>
      </c>
      <c r="C6" s="211"/>
      <c r="D6" s="212"/>
      <c r="E6" s="7">
        <v>10443070.02</v>
      </c>
    </row>
    <row r="7" spans="1:5" x14ac:dyDescent="0.25">
      <c r="A7" s="6" t="s">
        <v>9</v>
      </c>
      <c r="B7" s="225" t="s">
        <v>644</v>
      </c>
      <c r="C7" s="226"/>
      <c r="D7" s="227"/>
      <c r="E7" s="8">
        <v>33096479.940000001</v>
      </c>
    </row>
    <row r="8" spans="1:5" x14ac:dyDescent="0.25">
      <c r="A8" s="9">
        <v>2.1</v>
      </c>
      <c r="B8" s="201" t="s">
        <v>645</v>
      </c>
      <c r="C8" s="202"/>
      <c r="D8" s="203"/>
      <c r="E8" s="10">
        <v>25696633.710000001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59" t="s">
        <v>25</v>
      </c>
      <c r="C22" s="160"/>
      <c r="D22" s="16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>
        <v>1041204.56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43539549.960000001</v>
      </c>
    </row>
    <row r="37" spans="1:5" x14ac:dyDescent="0.25">
      <c r="A37" s="6" t="s">
        <v>46</v>
      </c>
      <c r="B37" s="213" t="s">
        <v>647</v>
      </c>
      <c r="C37" s="214"/>
      <c r="D37" s="215"/>
      <c r="E37" s="18">
        <v>27388206.059999999</v>
      </c>
    </row>
    <row r="38" spans="1:5" x14ac:dyDescent="0.25">
      <c r="A38" s="6"/>
      <c r="B38" s="201" t="s">
        <v>648</v>
      </c>
      <c r="C38" s="202"/>
      <c r="D38" s="203"/>
      <c r="E38" s="19">
        <v>661616.93000000005</v>
      </c>
    </row>
    <row r="39" spans="1:5" x14ac:dyDescent="0.25">
      <c r="A39" s="6"/>
      <c r="B39" s="201" t="s">
        <v>649</v>
      </c>
      <c r="C39" s="202"/>
      <c r="D39" s="203"/>
      <c r="E39" s="10">
        <v>26726589.129999999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650</v>
      </c>
      <c r="C53" s="199"/>
      <c r="D53" s="200"/>
      <c r="E53" s="20">
        <f>-E37+E36</f>
        <v>16151343.900000002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E49" sqref="E49"/>
    </sheetView>
  </sheetViews>
  <sheetFormatPr defaultRowHeight="15" x14ac:dyDescent="0.25"/>
  <cols>
    <col min="3" max="3" width="11.28515625" customWidth="1"/>
    <col min="4" max="4" width="28.28515625" customWidth="1"/>
    <col min="5" max="5" width="27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637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638</v>
      </c>
      <c r="C6" s="211"/>
      <c r="D6" s="212"/>
      <c r="E6" s="7">
        <v>6040160.0199999996</v>
      </c>
    </row>
    <row r="7" spans="1:5" x14ac:dyDescent="0.25">
      <c r="A7" s="6" t="s">
        <v>9</v>
      </c>
      <c r="B7" s="225" t="s">
        <v>639</v>
      </c>
      <c r="C7" s="226"/>
      <c r="D7" s="227"/>
      <c r="E7" s="8">
        <v>4402910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>
        <v>908935</v>
      </c>
    </row>
    <row r="18" spans="1:5" x14ac:dyDescent="0.25">
      <c r="A18" s="12">
        <v>2.1</v>
      </c>
      <c r="B18" s="201" t="s">
        <v>21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56" t="s">
        <v>25</v>
      </c>
      <c r="C22" s="157"/>
      <c r="D22" s="15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10443070.02</v>
      </c>
    </row>
    <row r="37" spans="1:5" x14ac:dyDescent="0.25">
      <c r="A37" s="6" t="s">
        <v>46</v>
      </c>
      <c r="B37" s="213" t="s">
        <v>640</v>
      </c>
      <c r="C37" s="214"/>
      <c r="D37" s="215"/>
      <c r="E37" s="18"/>
    </row>
    <row r="38" spans="1:5" x14ac:dyDescent="0.25">
      <c r="A38" s="6"/>
      <c r="B38" s="201"/>
      <c r="C38" s="202"/>
      <c r="D38" s="203"/>
      <c r="E38" s="19"/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641</v>
      </c>
      <c r="C53" s="199"/>
      <c r="D53" s="200"/>
      <c r="E53" s="20">
        <f>-E37+E36</f>
        <v>10443070.02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4" workbookViewId="0">
      <selection activeCell="E16" sqref="E16"/>
    </sheetView>
  </sheetViews>
  <sheetFormatPr defaultRowHeight="15" x14ac:dyDescent="0.25"/>
  <cols>
    <col min="3" max="3" width="13.5703125" customWidth="1"/>
    <col min="4" max="4" width="18" customWidth="1"/>
    <col min="5" max="5" width="27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630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631</v>
      </c>
      <c r="C6" s="211"/>
      <c r="D6" s="212"/>
      <c r="E6" s="7">
        <v>6092012.0199999996</v>
      </c>
    </row>
    <row r="7" spans="1:5" x14ac:dyDescent="0.25">
      <c r="A7" s="6" t="s">
        <v>9</v>
      </c>
      <c r="B7" s="225" t="s">
        <v>632</v>
      </c>
      <c r="C7" s="226"/>
      <c r="D7" s="227"/>
      <c r="E7" s="8">
        <v>4000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56" t="s">
        <v>25</v>
      </c>
      <c r="C22" s="157"/>
      <c r="D22" s="15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4000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625</v>
      </c>
      <c r="C34" s="202"/>
      <c r="D34" s="203"/>
      <c r="E34" s="10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6096012.0199999996</v>
      </c>
    </row>
    <row r="37" spans="1:5" x14ac:dyDescent="0.25">
      <c r="A37" s="6" t="s">
        <v>46</v>
      </c>
      <c r="B37" s="213" t="s">
        <v>633</v>
      </c>
      <c r="C37" s="214"/>
      <c r="D37" s="215"/>
      <c r="E37" s="18">
        <v>55852</v>
      </c>
    </row>
    <row r="38" spans="1:5" x14ac:dyDescent="0.25">
      <c r="A38" s="6"/>
      <c r="B38" s="201" t="s">
        <v>634</v>
      </c>
      <c r="C38" s="202"/>
      <c r="D38" s="203"/>
      <c r="E38" s="19">
        <v>54852</v>
      </c>
    </row>
    <row r="39" spans="1:5" x14ac:dyDescent="0.25">
      <c r="A39" s="6"/>
      <c r="B39" s="201" t="s">
        <v>635</v>
      </c>
      <c r="C39" s="202"/>
      <c r="D39" s="203"/>
      <c r="E39" s="10">
        <v>1000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636</v>
      </c>
      <c r="C53" s="199"/>
      <c r="D53" s="200"/>
      <c r="E53" s="20">
        <f>-E37+E36</f>
        <v>6040160.0199999996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43" workbookViewId="0">
      <selection activeCell="B47" sqref="B47:D47"/>
    </sheetView>
  </sheetViews>
  <sheetFormatPr defaultRowHeight="15" x14ac:dyDescent="0.25"/>
  <cols>
    <col min="3" max="3" width="15.140625" customWidth="1"/>
    <col min="4" max="4" width="15.85546875" customWidth="1"/>
    <col min="5" max="5" width="27.28515625" customWidth="1"/>
  </cols>
  <sheetData>
    <row r="1" spans="1:5" x14ac:dyDescent="0.25">
      <c r="A1" t="s">
        <v>0</v>
      </c>
      <c r="B1" s="1" t="s">
        <v>1</v>
      </c>
      <c r="C1" s="1"/>
      <c r="D1" s="1"/>
      <c r="E1" s="1"/>
    </row>
    <row r="2" spans="1:5" x14ac:dyDescent="0.25">
      <c r="A2" s="219" t="s">
        <v>2</v>
      </c>
      <c r="B2" s="220"/>
      <c r="C2" s="2" t="s">
        <v>622</v>
      </c>
      <c r="D2" s="221" t="s">
        <v>4</v>
      </c>
      <c r="E2" s="222"/>
    </row>
    <row r="3" spans="1:5" x14ac:dyDescent="0.25">
      <c r="A3" s="3"/>
      <c r="B3" s="4"/>
      <c r="C3" s="4"/>
      <c r="D3" s="4"/>
    </row>
    <row r="4" spans="1:5" x14ac:dyDescent="0.25">
      <c r="A4" s="223" t="s">
        <v>5</v>
      </c>
      <c r="B4" s="224"/>
      <c r="C4" s="224"/>
      <c r="D4" s="224"/>
      <c r="E4" s="5" t="s">
        <v>6</v>
      </c>
    </row>
    <row r="5" spans="1:5" x14ac:dyDescent="0.25">
      <c r="A5" s="6" t="s">
        <v>7</v>
      </c>
      <c r="B5" s="210" t="s">
        <v>623</v>
      </c>
      <c r="C5" s="211"/>
      <c r="D5" s="212"/>
      <c r="E5" s="7">
        <v>5483186.6100000003</v>
      </c>
    </row>
    <row r="6" spans="1:5" x14ac:dyDescent="0.25">
      <c r="A6" s="6" t="s">
        <v>9</v>
      </c>
      <c r="B6" s="225" t="s">
        <v>624</v>
      </c>
      <c r="C6" s="226"/>
      <c r="D6" s="227"/>
      <c r="E6" s="8">
        <v>1040586.46</v>
      </c>
    </row>
    <row r="7" spans="1:5" x14ac:dyDescent="0.25">
      <c r="A7" s="9">
        <v>2.1</v>
      </c>
      <c r="B7" s="201" t="s">
        <v>571</v>
      </c>
      <c r="C7" s="202"/>
      <c r="D7" s="203"/>
      <c r="E7" s="10" t="s">
        <v>0</v>
      </c>
    </row>
    <row r="8" spans="1:5" x14ac:dyDescent="0.25">
      <c r="A8" s="9">
        <v>2.2000000000000002</v>
      </c>
      <c r="B8" s="201" t="s">
        <v>12</v>
      </c>
      <c r="C8" s="202"/>
      <c r="D8" s="203"/>
      <c r="E8" s="10" t="s">
        <v>0</v>
      </c>
    </row>
    <row r="9" spans="1:5" x14ac:dyDescent="0.25">
      <c r="A9" s="11">
        <v>2.2999999999999998</v>
      </c>
      <c r="B9" s="201" t="s">
        <v>13</v>
      </c>
      <c r="C9" s="202"/>
      <c r="D9" s="203"/>
      <c r="E9" s="10">
        <v>1019986.46</v>
      </c>
    </row>
    <row r="10" spans="1:5" x14ac:dyDescent="0.25">
      <c r="A10" s="11">
        <v>2.4</v>
      </c>
      <c r="B10" s="201" t="s">
        <v>14</v>
      </c>
      <c r="C10" s="202"/>
      <c r="D10" s="203"/>
      <c r="E10" s="10" t="s">
        <v>0</v>
      </c>
    </row>
    <row r="11" spans="1:5" x14ac:dyDescent="0.25">
      <c r="A11" s="9">
        <v>2.4</v>
      </c>
      <c r="B11" s="201" t="s">
        <v>15</v>
      </c>
      <c r="C11" s="202"/>
      <c r="D11" s="203"/>
      <c r="E11" s="10" t="s">
        <v>0</v>
      </c>
    </row>
    <row r="12" spans="1:5" x14ac:dyDescent="0.25">
      <c r="A12" s="9">
        <v>2.5</v>
      </c>
      <c r="B12" s="201" t="s">
        <v>16</v>
      </c>
      <c r="C12" s="202"/>
      <c r="D12" s="203"/>
      <c r="E12" s="10"/>
    </row>
    <row r="13" spans="1:5" x14ac:dyDescent="0.25">
      <c r="A13" s="9">
        <v>2.6</v>
      </c>
      <c r="B13" s="201" t="s">
        <v>17</v>
      </c>
      <c r="C13" s="202"/>
      <c r="D13" s="203"/>
      <c r="E13" s="10"/>
    </row>
    <row r="14" spans="1:5" x14ac:dyDescent="0.25">
      <c r="A14" s="9">
        <v>2.7</v>
      </c>
      <c r="B14" s="201" t="s">
        <v>454</v>
      </c>
      <c r="C14" s="202"/>
      <c r="D14" s="203"/>
      <c r="E14" s="10"/>
    </row>
    <row r="15" spans="1:5" x14ac:dyDescent="0.25">
      <c r="A15" s="9">
        <v>2.8</v>
      </c>
      <c r="B15" s="201" t="s">
        <v>19</v>
      </c>
      <c r="C15" s="202"/>
      <c r="D15" s="203"/>
      <c r="E15" s="10" t="s">
        <v>0</v>
      </c>
    </row>
    <row r="16" spans="1:5" x14ac:dyDescent="0.25">
      <c r="A16" s="9">
        <v>2.9</v>
      </c>
      <c r="B16" s="201" t="s">
        <v>20</v>
      </c>
      <c r="C16" s="202"/>
      <c r="D16" s="203"/>
      <c r="E16" s="10" t="s">
        <v>0</v>
      </c>
    </row>
    <row r="17" spans="1:5" x14ac:dyDescent="0.25">
      <c r="A17" s="12">
        <v>2.1</v>
      </c>
      <c r="B17" s="201" t="s">
        <v>21</v>
      </c>
      <c r="C17" s="202"/>
      <c r="D17" s="203"/>
      <c r="E17" s="10" t="s">
        <v>0</v>
      </c>
    </row>
    <row r="18" spans="1:5" x14ac:dyDescent="0.25">
      <c r="A18" s="9">
        <v>2.11</v>
      </c>
      <c r="B18" s="201" t="s">
        <v>22</v>
      </c>
      <c r="C18" s="202"/>
      <c r="D18" s="203"/>
      <c r="E18" s="10" t="s">
        <v>0</v>
      </c>
    </row>
    <row r="19" spans="1:5" x14ac:dyDescent="0.25">
      <c r="A19" s="9">
        <v>2.12</v>
      </c>
      <c r="B19" s="201" t="s">
        <v>484</v>
      </c>
      <c r="C19" s="202"/>
      <c r="D19" s="203"/>
      <c r="E19" s="10" t="s">
        <v>0</v>
      </c>
    </row>
    <row r="20" spans="1:5" x14ac:dyDescent="0.25">
      <c r="A20" s="9">
        <v>2.13</v>
      </c>
      <c r="B20" s="216" t="s">
        <v>572</v>
      </c>
      <c r="C20" s="217"/>
      <c r="D20" s="218"/>
      <c r="E20" s="10" t="s">
        <v>0</v>
      </c>
    </row>
    <row r="21" spans="1:5" x14ac:dyDescent="0.25">
      <c r="A21" s="9">
        <v>2.14</v>
      </c>
      <c r="B21" s="156" t="s">
        <v>25</v>
      </c>
      <c r="C21" s="157"/>
      <c r="D21" s="158"/>
      <c r="E21" s="10" t="s">
        <v>0</v>
      </c>
    </row>
    <row r="22" spans="1:5" x14ac:dyDescent="0.25">
      <c r="A22" s="9">
        <v>2.15</v>
      </c>
      <c r="B22" s="201" t="s">
        <v>26</v>
      </c>
      <c r="C22" s="202"/>
      <c r="D22" s="203"/>
      <c r="E22" s="10">
        <v>5000</v>
      </c>
    </row>
    <row r="23" spans="1:5" x14ac:dyDescent="0.25">
      <c r="A23" s="9">
        <v>2.16</v>
      </c>
      <c r="B23" s="201" t="s">
        <v>27</v>
      </c>
      <c r="C23" s="202"/>
      <c r="D23" s="203"/>
      <c r="E23" s="10"/>
    </row>
    <row r="24" spans="1:5" x14ac:dyDescent="0.25">
      <c r="A24" s="9">
        <v>2.17</v>
      </c>
      <c r="B24" s="201" t="s">
        <v>28</v>
      </c>
      <c r="C24" s="202"/>
      <c r="D24" s="203"/>
      <c r="E24" s="10" t="s">
        <v>0</v>
      </c>
    </row>
    <row r="25" spans="1:5" x14ac:dyDescent="0.25">
      <c r="A25" s="9">
        <v>2.1800000000000002</v>
      </c>
      <c r="B25" s="201" t="s">
        <v>29</v>
      </c>
      <c r="C25" s="202"/>
      <c r="D25" s="203"/>
      <c r="E25" s="10" t="s">
        <v>0</v>
      </c>
    </row>
    <row r="26" spans="1:5" x14ac:dyDescent="0.25">
      <c r="A26" s="9">
        <v>2.19</v>
      </c>
      <c r="B26" s="201" t="s">
        <v>498</v>
      </c>
      <c r="C26" s="202"/>
      <c r="D26" s="203"/>
      <c r="E26" s="10"/>
    </row>
    <row r="27" spans="1:5" x14ac:dyDescent="0.25">
      <c r="A27" s="9">
        <v>2.2000000000000002</v>
      </c>
      <c r="B27" s="201" t="s">
        <v>31</v>
      </c>
      <c r="C27" s="202"/>
      <c r="D27" s="203"/>
      <c r="E27" s="10" t="s">
        <v>0</v>
      </c>
    </row>
    <row r="28" spans="1:5" x14ac:dyDescent="0.25">
      <c r="A28" s="11" t="s">
        <v>32</v>
      </c>
      <c r="B28" s="201" t="s">
        <v>33</v>
      </c>
      <c r="C28" s="202"/>
      <c r="D28" s="203"/>
      <c r="E28" s="10"/>
    </row>
    <row r="29" spans="1:5" x14ac:dyDescent="0.25">
      <c r="A29" s="9">
        <v>2.2200000000000002</v>
      </c>
      <c r="B29" s="201" t="s">
        <v>34</v>
      </c>
      <c r="C29" s="202"/>
      <c r="D29" s="203"/>
      <c r="E29" s="10" t="s">
        <v>0</v>
      </c>
    </row>
    <row r="30" spans="1:5" x14ac:dyDescent="0.25">
      <c r="A30" s="11" t="s">
        <v>35</v>
      </c>
      <c r="B30" s="201" t="s">
        <v>573</v>
      </c>
      <c r="C30" s="202"/>
      <c r="D30" s="203"/>
      <c r="E30" s="10" t="s">
        <v>0</v>
      </c>
    </row>
    <row r="31" spans="1:5" x14ac:dyDescent="0.25">
      <c r="A31" s="16" t="s">
        <v>37</v>
      </c>
      <c r="B31" s="201" t="s">
        <v>34</v>
      </c>
      <c r="C31" s="202"/>
      <c r="D31" s="203"/>
      <c r="E31" s="10"/>
    </row>
    <row r="32" spans="1:5" x14ac:dyDescent="0.25">
      <c r="A32" s="11" t="s">
        <v>38</v>
      </c>
      <c r="B32" s="201" t="s">
        <v>39</v>
      </c>
      <c r="C32" s="202"/>
      <c r="D32" s="203"/>
      <c r="E32" s="10" t="s">
        <v>0</v>
      </c>
    </row>
    <row r="33" spans="1:5" x14ac:dyDescent="0.25">
      <c r="A33" s="11" t="s">
        <v>40</v>
      </c>
      <c r="B33" s="201" t="s">
        <v>625</v>
      </c>
      <c r="C33" s="202"/>
      <c r="D33" s="203"/>
      <c r="E33" s="10">
        <v>15600</v>
      </c>
    </row>
    <row r="34" spans="1:5" x14ac:dyDescent="0.25">
      <c r="A34" s="11" t="s">
        <v>42</v>
      </c>
      <c r="B34" s="201" t="s">
        <v>43</v>
      </c>
      <c r="C34" s="202"/>
      <c r="D34" s="203"/>
      <c r="E34" s="10"/>
    </row>
    <row r="35" spans="1:5" x14ac:dyDescent="0.25">
      <c r="A35" s="6" t="s">
        <v>44</v>
      </c>
      <c r="B35" s="210" t="s">
        <v>45</v>
      </c>
      <c r="C35" s="211"/>
      <c r="D35" s="212"/>
      <c r="E35" s="17">
        <f>+E6+E5</f>
        <v>6523773.0700000003</v>
      </c>
    </row>
    <row r="36" spans="1:5" x14ac:dyDescent="0.25">
      <c r="A36" s="6" t="s">
        <v>46</v>
      </c>
      <c r="B36" s="213" t="s">
        <v>626</v>
      </c>
      <c r="C36" s="214"/>
      <c r="D36" s="215"/>
      <c r="E36" s="18">
        <v>431761.05</v>
      </c>
    </row>
    <row r="37" spans="1:5" x14ac:dyDescent="0.25">
      <c r="A37" s="6"/>
      <c r="B37" s="201" t="s">
        <v>392</v>
      </c>
      <c r="C37" s="202"/>
      <c r="D37" s="203"/>
      <c r="E37" s="19">
        <v>66884.55</v>
      </c>
    </row>
    <row r="38" spans="1:5" x14ac:dyDescent="0.25">
      <c r="A38" s="6"/>
      <c r="B38" s="201" t="s">
        <v>627</v>
      </c>
      <c r="C38" s="202"/>
      <c r="D38" s="203"/>
      <c r="E38" s="10">
        <v>16252.5</v>
      </c>
    </row>
    <row r="39" spans="1:5" x14ac:dyDescent="0.25">
      <c r="A39" s="6"/>
      <c r="B39" s="204" t="s">
        <v>628</v>
      </c>
      <c r="C39" s="205"/>
      <c r="D39" s="206"/>
      <c r="E39" s="19">
        <v>348624</v>
      </c>
    </row>
    <row r="40" spans="1:5" x14ac:dyDescent="0.25">
      <c r="A40" s="6"/>
      <c r="B40" s="207"/>
      <c r="C40" s="208"/>
      <c r="D40" s="209"/>
      <c r="E40" s="10"/>
    </row>
    <row r="41" spans="1:5" x14ac:dyDescent="0.25">
      <c r="A41" s="6"/>
      <c r="B41" s="201"/>
      <c r="C41" s="202"/>
      <c r="D41" s="203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195" t="s">
        <v>0</v>
      </c>
      <c r="C51" s="196"/>
      <c r="D51" s="197"/>
      <c r="E51" s="10" t="s">
        <v>0</v>
      </c>
    </row>
    <row r="52" spans="1:5" x14ac:dyDescent="0.25">
      <c r="A52" s="6" t="s">
        <v>0</v>
      </c>
      <c r="B52" s="198" t="s">
        <v>629</v>
      </c>
      <c r="C52" s="199"/>
      <c r="D52" s="200"/>
      <c r="E52" s="20">
        <f>-E36+E35</f>
        <v>6092012.0200000005</v>
      </c>
    </row>
  </sheetData>
  <mergeCells count="50">
    <mergeCell ref="B51:D51"/>
    <mergeCell ref="B52:D52"/>
    <mergeCell ref="B45:D45"/>
    <mergeCell ref="B46:D46"/>
    <mergeCell ref="B47:D47"/>
    <mergeCell ref="B48:D48"/>
    <mergeCell ref="B49:D49"/>
    <mergeCell ref="B50:D50"/>
    <mergeCell ref="B44:D44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32:D32"/>
    <mergeCell ref="B20:D20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7:D7"/>
    <mergeCell ref="A2:B2"/>
    <mergeCell ref="D2:E2"/>
    <mergeCell ref="A4:D4"/>
    <mergeCell ref="B5:D5"/>
    <mergeCell ref="B6:D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1" workbookViewId="0">
      <selection activeCell="K16" sqref="K16"/>
    </sheetView>
  </sheetViews>
  <sheetFormatPr defaultRowHeight="15" x14ac:dyDescent="0.25"/>
  <cols>
    <col min="2" max="2" width="16.42578125" customWidth="1"/>
    <col min="3" max="3" width="13.42578125" customWidth="1"/>
    <col min="4" max="4" width="15" customWidth="1"/>
    <col min="5" max="5" width="20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613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614</v>
      </c>
      <c r="C6" s="211"/>
      <c r="D6" s="212"/>
      <c r="E6" s="7">
        <v>7676859.5300000003</v>
      </c>
    </row>
    <row r="7" spans="1:5" x14ac:dyDescent="0.25">
      <c r="A7" s="6" t="s">
        <v>9</v>
      </c>
      <c r="B7" s="225" t="s">
        <v>615</v>
      </c>
      <c r="C7" s="226"/>
      <c r="D7" s="227"/>
      <c r="E7" s="8">
        <v>3156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53" t="s">
        <v>25</v>
      </c>
      <c r="C22" s="154"/>
      <c r="D22" s="15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2900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616</v>
      </c>
      <c r="C34" s="202"/>
      <c r="D34" s="203"/>
      <c r="E34" s="10">
        <v>256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7680015.5300000003</v>
      </c>
    </row>
    <row r="37" spans="1:5" x14ac:dyDescent="0.25">
      <c r="A37" s="6" t="s">
        <v>46</v>
      </c>
      <c r="B37" s="213" t="s">
        <v>617</v>
      </c>
      <c r="C37" s="214"/>
      <c r="D37" s="215"/>
      <c r="E37" s="18">
        <v>2196828.92</v>
      </c>
    </row>
    <row r="38" spans="1:5" x14ac:dyDescent="0.25">
      <c r="A38" s="6"/>
      <c r="B38" s="201" t="s">
        <v>618</v>
      </c>
      <c r="C38" s="202"/>
      <c r="D38" s="203"/>
      <c r="E38" s="19">
        <v>2964.6</v>
      </c>
    </row>
    <row r="39" spans="1:5" x14ac:dyDescent="0.25">
      <c r="A39" s="6"/>
      <c r="B39" s="201" t="s">
        <v>619</v>
      </c>
      <c r="C39" s="202"/>
      <c r="D39" s="203"/>
      <c r="E39" s="10">
        <v>1652.4</v>
      </c>
    </row>
    <row r="40" spans="1:5" x14ac:dyDescent="0.25">
      <c r="A40" s="6"/>
      <c r="B40" s="204" t="s">
        <v>456</v>
      </c>
      <c r="C40" s="205"/>
      <c r="D40" s="206"/>
      <c r="E40" s="19">
        <v>2189611.92</v>
      </c>
    </row>
    <row r="41" spans="1:5" x14ac:dyDescent="0.25">
      <c r="A41" s="6"/>
      <c r="B41" s="207" t="s">
        <v>620</v>
      </c>
      <c r="C41" s="208"/>
      <c r="D41" s="209"/>
      <c r="E41" s="10">
        <v>2600</v>
      </c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621</v>
      </c>
      <c r="C53" s="199"/>
      <c r="D53" s="200"/>
      <c r="E53" s="20">
        <f>-E37+E36</f>
        <v>5483186.6100000003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2" sqref="H12"/>
    </sheetView>
  </sheetViews>
  <sheetFormatPr defaultRowHeight="15" x14ac:dyDescent="0.25"/>
  <cols>
    <col min="2" max="2" width="15.5703125" customWidth="1"/>
    <col min="3" max="3" width="14" customWidth="1"/>
    <col min="4" max="4" width="13.5703125" customWidth="1"/>
    <col min="5" max="5" width="22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773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774</v>
      </c>
      <c r="C6" s="211"/>
      <c r="D6" s="212"/>
      <c r="E6" s="7">
        <v>5626306.3899999997</v>
      </c>
    </row>
    <row r="7" spans="1:5" x14ac:dyDescent="0.25">
      <c r="A7" s="6" t="s">
        <v>9</v>
      </c>
      <c r="B7" s="225" t="s">
        <v>775</v>
      </c>
      <c r="C7" s="226"/>
      <c r="D7" s="227"/>
      <c r="E7" s="8">
        <v>4350</v>
      </c>
    </row>
    <row r="8" spans="1:5" x14ac:dyDescent="0.25">
      <c r="A8" s="9">
        <v>2.1</v>
      </c>
      <c r="B8" s="201" t="s">
        <v>724</v>
      </c>
      <c r="C8" s="202"/>
      <c r="D8" s="203"/>
      <c r="E8" s="10"/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738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92" t="s">
        <v>25</v>
      </c>
      <c r="C22" s="193"/>
      <c r="D22" s="19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5630656.3899999997</v>
      </c>
    </row>
    <row r="37" spans="1:5" x14ac:dyDescent="0.25">
      <c r="A37" s="6" t="s">
        <v>46</v>
      </c>
      <c r="B37" s="213" t="s">
        <v>776</v>
      </c>
      <c r="C37" s="214"/>
      <c r="D37" s="215"/>
      <c r="E37" s="18">
        <v>1500411.7</v>
      </c>
    </row>
    <row r="38" spans="1:5" x14ac:dyDescent="0.25">
      <c r="A38" s="6"/>
      <c r="B38" s="201" t="s">
        <v>777</v>
      </c>
      <c r="C38" s="202"/>
      <c r="D38" s="203"/>
      <c r="E38" s="19">
        <v>630</v>
      </c>
    </row>
    <row r="39" spans="1:5" x14ac:dyDescent="0.25">
      <c r="A39" s="6"/>
      <c r="B39" s="201" t="s">
        <v>778</v>
      </c>
      <c r="C39" s="202"/>
      <c r="D39" s="203"/>
      <c r="E39" s="10">
        <v>883501.99</v>
      </c>
    </row>
    <row r="40" spans="1:5" x14ac:dyDescent="0.25">
      <c r="A40" s="6"/>
      <c r="B40" s="204" t="s">
        <v>779</v>
      </c>
      <c r="C40" s="205"/>
      <c r="D40" s="206"/>
      <c r="E40" s="19">
        <v>616279.71</v>
      </c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780</v>
      </c>
      <c r="C53" s="199"/>
      <c r="D53" s="200"/>
      <c r="E53" s="20">
        <f>-E37+E36</f>
        <v>4130244.6899999995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10" workbookViewId="0">
      <selection activeCell="L17" sqref="L17"/>
    </sheetView>
  </sheetViews>
  <sheetFormatPr defaultRowHeight="15" x14ac:dyDescent="0.25"/>
  <cols>
    <col min="2" max="2" width="15.5703125" customWidth="1"/>
    <col min="3" max="3" width="13.5703125" customWidth="1"/>
    <col min="4" max="4" width="16.42578125" customWidth="1"/>
    <col min="5" max="5" width="21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602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603</v>
      </c>
      <c r="C6" s="211"/>
      <c r="D6" s="212"/>
      <c r="E6" s="7">
        <v>9373299.6199999992</v>
      </c>
    </row>
    <row r="7" spans="1:5" x14ac:dyDescent="0.25">
      <c r="A7" s="6" t="s">
        <v>9</v>
      </c>
      <c r="B7" s="225" t="s">
        <v>604</v>
      </c>
      <c r="C7" s="226"/>
      <c r="D7" s="227"/>
      <c r="E7" s="8">
        <v>3000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50" t="s">
        <v>25</v>
      </c>
      <c r="C22" s="151"/>
      <c r="D22" s="152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3000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584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9376299.6199999992</v>
      </c>
    </row>
    <row r="37" spans="1:5" x14ac:dyDescent="0.25">
      <c r="A37" s="6" t="s">
        <v>46</v>
      </c>
      <c r="B37" s="213" t="s">
        <v>605</v>
      </c>
      <c r="C37" s="214"/>
      <c r="D37" s="215"/>
      <c r="E37" s="18">
        <v>1699440.09</v>
      </c>
    </row>
    <row r="38" spans="1:5" x14ac:dyDescent="0.25">
      <c r="A38" s="6"/>
      <c r="B38" s="201" t="s">
        <v>606</v>
      </c>
      <c r="C38" s="202"/>
      <c r="D38" s="203"/>
      <c r="E38" s="19">
        <v>608</v>
      </c>
    </row>
    <row r="39" spans="1:5" x14ac:dyDescent="0.25">
      <c r="A39" s="6"/>
      <c r="B39" s="201" t="s">
        <v>607</v>
      </c>
      <c r="C39" s="202"/>
      <c r="D39" s="203"/>
      <c r="E39" s="10">
        <v>468</v>
      </c>
    </row>
    <row r="40" spans="1:5" x14ac:dyDescent="0.25">
      <c r="A40" s="6"/>
      <c r="B40" s="204" t="s">
        <v>608</v>
      </c>
      <c r="C40" s="205"/>
      <c r="D40" s="206"/>
      <c r="E40" s="19">
        <v>206892.81</v>
      </c>
    </row>
    <row r="41" spans="1:5" x14ac:dyDescent="0.25">
      <c r="A41" s="6"/>
      <c r="B41" s="207" t="s">
        <v>609</v>
      </c>
      <c r="C41" s="208"/>
      <c r="D41" s="209"/>
      <c r="E41" s="10">
        <v>983106.79</v>
      </c>
    </row>
    <row r="42" spans="1:5" x14ac:dyDescent="0.25">
      <c r="A42" s="6"/>
      <c r="B42" s="201" t="s">
        <v>610</v>
      </c>
      <c r="C42" s="202"/>
      <c r="D42" s="203"/>
      <c r="E42" s="10">
        <v>485074.97</v>
      </c>
    </row>
    <row r="43" spans="1:5" x14ac:dyDescent="0.25">
      <c r="A43" s="6"/>
      <c r="B43" s="201" t="s">
        <v>611</v>
      </c>
      <c r="C43" s="202"/>
      <c r="D43" s="203"/>
      <c r="E43" s="10">
        <v>23289.52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612</v>
      </c>
      <c r="C53" s="199"/>
      <c r="D53" s="200"/>
      <c r="E53" s="20">
        <f>-E37+E36</f>
        <v>7676859.5299999993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1" workbookViewId="0">
      <selection activeCell="E49" sqref="E49"/>
    </sheetView>
  </sheetViews>
  <sheetFormatPr defaultRowHeight="15" x14ac:dyDescent="0.25"/>
  <cols>
    <col min="3" max="3" width="12" customWidth="1"/>
    <col min="4" max="4" width="13.140625" customWidth="1"/>
    <col min="5" max="5" width="27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596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597</v>
      </c>
      <c r="C6" s="211"/>
      <c r="D6" s="212"/>
      <c r="E6" s="7">
        <v>9165786.8100000005</v>
      </c>
    </row>
    <row r="7" spans="1:5" x14ac:dyDescent="0.25">
      <c r="A7" s="6" t="s">
        <v>9</v>
      </c>
      <c r="B7" s="225" t="s">
        <v>598</v>
      </c>
      <c r="C7" s="226"/>
      <c r="D7" s="227"/>
      <c r="E7" s="8">
        <v>209792.81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47" t="s">
        <v>25</v>
      </c>
      <c r="C22" s="148"/>
      <c r="D22" s="14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2900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584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9375579.620000001</v>
      </c>
    </row>
    <row r="37" spans="1:5" x14ac:dyDescent="0.25">
      <c r="A37" s="6" t="s">
        <v>46</v>
      </c>
      <c r="B37" s="213" t="s">
        <v>599</v>
      </c>
      <c r="C37" s="214"/>
      <c r="D37" s="215"/>
      <c r="E37" s="18">
        <v>2280</v>
      </c>
    </row>
    <row r="38" spans="1:5" x14ac:dyDescent="0.25">
      <c r="A38" s="6"/>
      <c r="B38" s="201" t="s">
        <v>600</v>
      </c>
      <c r="C38" s="202"/>
      <c r="D38" s="203"/>
      <c r="E38" s="19">
        <v>2280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601</v>
      </c>
      <c r="C53" s="199"/>
      <c r="D53" s="200"/>
      <c r="E53" s="20">
        <f>-E37+E36</f>
        <v>9373299.620000001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K20" sqref="K20"/>
    </sheetView>
  </sheetViews>
  <sheetFormatPr defaultRowHeight="15" x14ac:dyDescent="0.25"/>
  <cols>
    <col min="2" max="2" width="17.140625" customWidth="1"/>
    <col min="3" max="3" width="12.7109375" customWidth="1"/>
    <col min="4" max="4" width="12.5703125" customWidth="1"/>
    <col min="5" max="5" width="22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590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591</v>
      </c>
      <c r="C6" s="211"/>
      <c r="D6" s="212"/>
      <c r="E6" s="7">
        <v>11788620.77</v>
      </c>
    </row>
    <row r="7" spans="1:5" x14ac:dyDescent="0.25">
      <c r="A7" s="6" t="s">
        <v>9</v>
      </c>
      <c r="B7" s="225" t="s">
        <v>592</v>
      </c>
      <c r="C7" s="226"/>
      <c r="D7" s="227"/>
      <c r="E7" s="8">
        <v>4500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44" t="s">
        <v>25</v>
      </c>
      <c r="C22" s="145"/>
      <c r="D22" s="14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4500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584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11793120.77</v>
      </c>
    </row>
    <row r="37" spans="1:5" x14ac:dyDescent="0.25">
      <c r="A37" s="6" t="s">
        <v>46</v>
      </c>
      <c r="B37" s="213" t="s">
        <v>593</v>
      </c>
      <c r="C37" s="214"/>
      <c r="D37" s="215"/>
      <c r="E37" s="18">
        <f>+E38+E39</f>
        <v>2627333.96</v>
      </c>
    </row>
    <row r="38" spans="1:5" x14ac:dyDescent="0.25">
      <c r="A38" s="6"/>
      <c r="B38" s="201" t="s">
        <v>594</v>
      </c>
      <c r="C38" s="202"/>
      <c r="D38" s="203"/>
      <c r="E38" s="19">
        <v>500</v>
      </c>
    </row>
    <row r="39" spans="1:5" x14ac:dyDescent="0.25">
      <c r="A39" s="6"/>
      <c r="B39" s="201" t="s">
        <v>456</v>
      </c>
      <c r="C39" s="202"/>
      <c r="D39" s="203"/>
      <c r="E39" s="10">
        <v>2626833.96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595</v>
      </c>
      <c r="C53" s="199"/>
      <c r="D53" s="200"/>
      <c r="E53" s="20">
        <f>-E37+E36</f>
        <v>9165786.8099999987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7" sqref="J17"/>
    </sheetView>
  </sheetViews>
  <sheetFormatPr defaultRowHeight="15" x14ac:dyDescent="0.25"/>
  <cols>
    <col min="2" max="2" width="15" customWidth="1"/>
    <col min="3" max="3" width="12.5703125" customWidth="1"/>
    <col min="4" max="4" width="13.85546875" customWidth="1"/>
    <col min="5" max="5" width="21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581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582</v>
      </c>
      <c r="C6" s="211"/>
      <c r="D6" s="212"/>
      <c r="E6" s="7">
        <v>11877052.74</v>
      </c>
    </row>
    <row r="7" spans="1:5" x14ac:dyDescent="0.25">
      <c r="A7" s="6" t="s">
        <v>9</v>
      </c>
      <c r="B7" s="225" t="s">
        <v>583</v>
      </c>
      <c r="C7" s="226"/>
      <c r="D7" s="227"/>
      <c r="E7" s="8">
        <v>402281.43</v>
      </c>
    </row>
    <row r="8" spans="1:5" x14ac:dyDescent="0.25">
      <c r="A8" s="9">
        <v>2.1</v>
      </c>
      <c r="B8" s="201" t="s">
        <v>571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>
        <v>389082</v>
      </c>
    </row>
    <row r="22" spans="1:5" x14ac:dyDescent="0.25">
      <c r="A22" s="9">
        <v>2.14</v>
      </c>
      <c r="B22" s="141" t="s">
        <v>25</v>
      </c>
      <c r="C22" s="142"/>
      <c r="D22" s="143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584</v>
      </c>
      <c r="C34" s="202"/>
      <c r="D34" s="203"/>
      <c r="E34" s="10">
        <v>8849.43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12279334.17</v>
      </c>
    </row>
    <row r="37" spans="1:5" x14ac:dyDescent="0.25">
      <c r="A37" s="6" t="s">
        <v>46</v>
      </c>
      <c r="B37" s="213" t="s">
        <v>585</v>
      </c>
      <c r="C37" s="214"/>
      <c r="D37" s="215"/>
      <c r="E37" s="18">
        <v>490713.4</v>
      </c>
    </row>
    <row r="38" spans="1:5" x14ac:dyDescent="0.25">
      <c r="A38" s="6"/>
      <c r="B38" s="201" t="s">
        <v>586</v>
      </c>
      <c r="C38" s="202"/>
      <c r="D38" s="203"/>
      <c r="E38" s="19">
        <v>21081</v>
      </c>
    </row>
    <row r="39" spans="1:5" x14ac:dyDescent="0.25">
      <c r="A39" s="6"/>
      <c r="B39" s="201" t="s">
        <v>587</v>
      </c>
      <c r="C39" s="202"/>
      <c r="D39" s="203"/>
      <c r="E39" s="10">
        <v>319332.40000000002</v>
      </c>
    </row>
    <row r="40" spans="1:5" x14ac:dyDescent="0.25">
      <c r="A40" s="6"/>
      <c r="B40" s="204" t="s">
        <v>588</v>
      </c>
      <c r="C40" s="205"/>
      <c r="D40" s="206"/>
      <c r="E40" s="19">
        <v>150300</v>
      </c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589</v>
      </c>
      <c r="C53" s="199"/>
      <c r="D53" s="200"/>
      <c r="E53" s="20">
        <f>-E37+E36</f>
        <v>11788620.77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N7" sqref="N7"/>
    </sheetView>
  </sheetViews>
  <sheetFormatPr defaultRowHeight="15" x14ac:dyDescent="0.25"/>
  <cols>
    <col min="2" max="2" width="19.28515625" customWidth="1"/>
    <col min="3" max="3" width="14" customWidth="1"/>
    <col min="4" max="4" width="15.28515625" customWidth="1"/>
    <col min="5" max="5" width="22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568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569</v>
      </c>
      <c r="C6" s="211"/>
      <c r="D6" s="212"/>
      <c r="E6" s="7">
        <v>20494809.920000002</v>
      </c>
    </row>
    <row r="7" spans="1:5" x14ac:dyDescent="0.25">
      <c r="A7" s="6" t="s">
        <v>9</v>
      </c>
      <c r="B7" s="225" t="s">
        <v>570</v>
      </c>
      <c r="C7" s="226"/>
      <c r="D7" s="227"/>
      <c r="E7" s="8">
        <v>34391268.619999997</v>
      </c>
    </row>
    <row r="8" spans="1:5" x14ac:dyDescent="0.25">
      <c r="A8" s="9">
        <v>2.1</v>
      </c>
      <c r="B8" s="201" t="s">
        <v>571</v>
      </c>
      <c r="C8" s="202"/>
      <c r="D8" s="203"/>
      <c r="E8" s="10">
        <v>30415182.82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38" t="s">
        <v>25</v>
      </c>
      <c r="C22" s="139"/>
      <c r="D22" s="14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573</v>
      </c>
      <c r="C31" s="202"/>
      <c r="D31" s="203"/>
      <c r="E31" s="10">
        <v>3667235.8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54886078.539999999</v>
      </c>
    </row>
    <row r="37" spans="1:5" x14ac:dyDescent="0.25">
      <c r="A37" s="6" t="s">
        <v>46</v>
      </c>
      <c r="B37" s="213" t="s">
        <v>574</v>
      </c>
      <c r="C37" s="214"/>
      <c r="D37" s="215"/>
      <c r="E37" s="18">
        <v>43009025.799999997</v>
      </c>
    </row>
    <row r="38" spans="1:5" x14ac:dyDescent="0.25">
      <c r="A38" s="6"/>
      <c r="B38" s="201" t="s">
        <v>575</v>
      </c>
      <c r="C38" s="202"/>
      <c r="D38" s="203"/>
      <c r="E38" s="19">
        <v>34061337.939999998</v>
      </c>
    </row>
    <row r="39" spans="1:5" x14ac:dyDescent="0.25">
      <c r="A39" s="6"/>
      <c r="B39" s="201" t="s">
        <v>176</v>
      </c>
      <c r="C39" s="202"/>
      <c r="D39" s="203"/>
      <c r="E39" s="10">
        <v>39135.370000000003</v>
      </c>
    </row>
    <row r="40" spans="1:5" x14ac:dyDescent="0.25">
      <c r="A40" s="6"/>
      <c r="B40" s="204" t="s">
        <v>576</v>
      </c>
      <c r="C40" s="205"/>
      <c r="D40" s="206"/>
      <c r="E40" s="19">
        <v>256329.11</v>
      </c>
    </row>
    <row r="41" spans="1:5" x14ac:dyDescent="0.25">
      <c r="A41" s="6"/>
      <c r="B41" s="207" t="s">
        <v>577</v>
      </c>
      <c r="C41" s="208"/>
      <c r="D41" s="209"/>
      <c r="E41" s="10">
        <v>8257021.3799999999</v>
      </c>
    </row>
    <row r="42" spans="1:5" x14ac:dyDescent="0.25">
      <c r="A42" s="6"/>
      <c r="B42" s="201" t="s">
        <v>578</v>
      </c>
      <c r="C42" s="202"/>
      <c r="D42" s="203"/>
      <c r="E42" s="10">
        <v>389082</v>
      </c>
    </row>
    <row r="43" spans="1:5" x14ac:dyDescent="0.25">
      <c r="A43" s="6"/>
      <c r="B43" s="201" t="s">
        <v>579</v>
      </c>
      <c r="C43" s="202"/>
      <c r="D43" s="203"/>
      <c r="E43" s="10">
        <v>6120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580</v>
      </c>
      <c r="C53" s="199"/>
      <c r="D53" s="200"/>
      <c r="E53" s="20">
        <f>-E37+E36</f>
        <v>11877052.740000002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24" sqref="L24"/>
    </sheetView>
  </sheetViews>
  <sheetFormatPr defaultRowHeight="15" x14ac:dyDescent="0.25"/>
  <cols>
    <col min="2" max="2" width="16.140625" customWidth="1"/>
    <col min="3" max="3" width="16.42578125" customWidth="1"/>
    <col min="4" max="4" width="17.42578125" customWidth="1"/>
    <col min="5" max="5" width="22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562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563</v>
      </c>
      <c r="C6" s="211"/>
      <c r="D6" s="212"/>
      <c r="E6" s="7">
        <v>20492109.920000002</v>
      </c>
    </row>
    <row r="7" spans="1:5" x14ac:dyDescent="0.25">
      <c r="A7" s="6" t="s">
        <v>9</v>
      </c>
      <c r="B7" s="225" t="s">
        <v>564</v>
      </c>
      <c r="C7" s="226"/>
      <c r="D7" s="227"/>
      <c r="E7" s="8">
        <v>3200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35" t="s">
        <v>25</v>
      </c>
      <c r="C22" s="136"/>
      <c r="D22" s="13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3200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20495309.920000002</v>
      </c>
    </row>
    <row r="37" spans="1:5" x14ac:dyDescent="0.25">
      <c r="A37" s="6" t="s">
        <v>46</v>
      </c>
      <c r="B37" s="213" t="s">
        <v>565</v>
      </c>
      <c r="C37" s="214"/>
      <c r="D37" s="215"/>
      <c r="E37" s="18">
        <v>500</v>
      </c>
    </row>
    <row r="38" spans="1:5" x14ac:dyDescent="0.25">
      <c r="A38" s="6"/>
      <c r="B38" s="201" t="s">
        <v>566</v>
      </c>
      <c r="C38" s="202"/>
      <c r="D38" s="203"/>
      <c r="E38" s="19">
        <v>500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567</v>
      </c>
      <c r="C53" s="199"/>
      <c r="D53" s="200"/>
      <c r="E53" s="20">
        <f>-E37+E36</f>
        <v>20494809.920000002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G12" sqref="G12"/>
    </sheetView>
  </sheetViews>
  <sheetFormatPr defaultRowHeight="15" x14ac:dyDescent="0.25"/>
  <cols>
    <col min="3" max="3" width="12.28515625" customWidth="1"/>
    <col min="4" max="4" width="14.7109375" customWidth="1"/>
    <col min="5" max="5" width="27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552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558</v>
      </c>
      <c r="C6" s="211"/>
      <c r="D6" s="212"/>
      <c r="E6" s="7">
        <v>20487209.920000002</v>
      </c>
    </row>
    <row r="7" spans="1:5" x14ac:dyDescent="0.25">
      <c r="A7" s="6" t="s">
        <v>9</v>
      </c>
      <c r="B7" s="225" t="s">
        <v>559</v>
      </c>
      <c r="C7" s="226"/>
      <c r="D7" s="227"/>
      <c r="E7" s="8">
        <v>4900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32" t="s">
        <v>25</v>
      </c>
      <c r="C22" s="133"/>
      <c r="D22" s="13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4900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20492109.920000002</v>
      </c>
    </row>
    <row r="37" spans="1:5" x14ac:dyDescent="0.25">
      <c r="A37" s="6" t="s">
        <v>46</v>
      </c>
      <c r="B37" s="213" t="s">
        <v>560</v>
      </c>
      <c r="C37" s="214"/>
      <c r="D37" s="215"/>
      <c r="E37" s="18"/>
    </row>
    <row r="38" spans="1:5" x14ac:dyDescent="0.25">
      <c r="A38" s="6"/>
      <c r="B38" s="201"/>
      <c r="C38" s="202"/>
      <c r="D38" s="203"/>
      <c r="E38" s="19"/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561</v>
      </c>
      <c r="C53" s="199"/>
      <c r="D53" s="200"/>
      <c r="E53" s="20">
        <f>-E37+E36</f>
        <v>20492109.920000002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2" sqref="I12"/>
    </sheetView>
  </sheetViews>
  <sheetFormatPr defaultRowHeight="15" x14ac:dyDescent="0.25"/>
  <cols>
    <col min="2" max="2" width="18" customWidth="1"/>
    <col min="3" max="3" width="16" customWidth="1"/>
    <col min="4" max="4" width="14" customWidth="1"/>
    <col min="5" max="5" width="22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552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553</v>
      </c>
      <c r="C6" s="211"/>
      <c r="D6" s="212"/>
      <c r="E6" s="7">
        <v>18077030.100000001</v>
      </c>
    </row>
    <row r="7" spans="1:5" x14ac:dyDescent="0.25">
      <c r="A7" s="6" t="s">
        <v>9</v>
      </c>
      <c r="B7" s="225" t="s">
        <v>554</v>
      </c>
      <c r="C7" s="226"/>
      <c r="D7" s="227"/>
      <c r="E7" s="8">
        <v>2430179.8199999998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>
        <v>2424979.8199999998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29" t="s">
        <v>25</v>
      </c>
      <c r="C22" s="130"/>
      <c r="D22" s="13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5200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20507209.920000002</v>
      </c>
    </row>
    <row r="37" spans="1:5" x14ac:dyDescent="0.25">
      <c r="A37" s="6" t="s">
        <v>46</v>
      </c>
      <c r="B37" s="213" t="s">
        <v>555</v>
      </c>
      <c r="C37" s="214"/>
      <c r="D37" s="215"/>
      <c r="E37" s="18">
        <v>20000</v>
      </c>
    </row>
    <row r="38" spans="1:5" x14ac:dyDescent="0.25">
      <c r="A38" s="6"/>
      <c r="B38" s="201" t="s">
        <v>556</v>
      </c>
      <c r="C38" s="202"/>
      <c r="D38" s="203"/>
      <c r="E38" s="19">
        <v>20000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557</v>
      </c>
      <c r="C53" s="199"/>
      <c r="D53" s="200"/>
      <c r="E53" s="20">
        <f>-E37+E36</f>
        <v>20487209.920000002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4" sqref="L14"/>
    </sheetView>
  </sheetViews>
  <sheetFormatPr defaultRowHeight="15" x14ac:dyDescent="0.25"/>
  <cols>
    <col min="2" max="2" width="19.140625" customWidth="1"/>
    <col min="3" max="3" width="15.7109375" customWidth="1"/>
    <col min="4" max="4" width="13.85546875" customWidth="1"/>
    <col min="5" max="5" width="22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544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545</v>
      </c>
      <c r="C6" s="211"/>
      <c r="D6" s="212"/>
      <c r="E6" s="7">
        <v>20767291.199999999</v>
      </c>
    </row>
    <row r="7" spans="1:5" x14ac:dyDescent="0.25">
      <c r="A7" s="6" t="s">
        <v>9</v>
      </c>
      <c r="B7" s="225" t="s">
        <v>546</v>
      </c>
      <c r="C7" s="226"/>
      <c r="D7" s="227"/>
      <c r="E7" s="8">
        <v>5750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29" t="s">
        <v>25</v>
      </c>
      <c r="C22" s="130"/>
      <c r="D22" s="13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5750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20773041.199999999</v>
      </c>
    </row>
    <row r="37" spans="1:5" x14ac:dyDescent="0.25">
      <c r="A37" s="6" t="s">
        <v>46</v>
      </c>
      <c r="B37" s="213" t="s">
        <v>547</v>
      </c>
      <c r="C37" s="214"/>
      <c r="D37" s="215"/>
      <c r="E37" s="18">
        <v>2696011.1</v>
      </c>
    </row>
    <row r="38" spans="1:5" x14ac:dyDescent="0.25">
      <c r="A38" s="6"/>
      <c r="B38" s="201" t="s">
        <v>548</v>
      </c>
      <c r="C38" s="202"/>
      <c r="D38" s="203"/>
      <c r="E38" s="19">
        <v>223562.93</v>
      </c>
    </row>
    <row r="39" spans="1:5" x14ac:dyDescent="0.25">
      <c r="A39" s="6"/>
      <c r="B39" s="201" t="s">
        <v>549</v>
      </c>
      <c r="C39" s="202"/>
      <c r="D39" s="203"/>
      <c r="E39" s="10">
        <v>2424979.8199999998</v>
      </c>
    </row>
    <row r="40" spans="1:5" x14ac:dyDescent="0.25">
      <c r="A40" s="6"/>
      <c r="B40" s="204" t="s">
        <v>550</v>
      </c>
      <c r="C40" s="205"/>
      <c r="D40" s="206"/>
      <c r="E40" s="19">
        <v>47468.35</v>
      </c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551</v>
      </c>
      <c r="C53" s="199"/>
      <c r="D53" s="200"/>
      <c r="E53" s="20">
        <f>-E37+E36</f>
        <v>18077030.099999998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O11" sqref="O11"/>
    </sheetView>
  </sheetViews>
  <sheetFormatPr defaultRowHeight="15" x14ac:dyDescent="0.25"/>
  <cols>
    <col min="2" max="2" width="15.85546875" customWidth="1"/>
    <col min="3" max="3" width="11.85546875" customWidth="1"/>
    <col min="4" max="4" width="15" customWidth="1"/>
    <col min="5" max="5" width="23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538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539</v>
      </c>
      <c r="C6" s="211"/>
      <c r="D6" s="212"/>
      <c r="E6" s="7">
        <v>19911039.280000001</v>
      </c>
    </row>
    <row r="7" spans="1:5" x14ac:dyDescent="0.25">
      <c r="A7" s="6" t="s">
        <v>9</v>
      </c>
      <c r="B7" s="225" t="s">
        <v>540</v>
      </c>
      <c r="C7" s="226"/>
      <c r="D7" s="227"/>
      <c r="E7" s="8">
        <v>858851.92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855401.92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26" t="s">
        <v>25</v>
      </c>
      <c r="C22" s="127"/>
      <c r="D22" s="12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3450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20769891.200000003</v>
      </c>
    </row>
    <row r="37" spans="1:5" x14ac:dyDescent="0.25">
      <c r="A37" s="6" t="s">
        <v>46</v>
      </c>
      <c r="B37" s="213" t="s">
        <v>541</v>
      </c>
      <c r="C37" s="214"/>
      <c r="D37" s="215"/>
      <c r="E37" s="18">
        <v>2600</v>
      </c>
    </row>
    <row r="38" spans="1:5" x14ac:dyDescent="0.25">
      <c r="A38" s="6"/>
      <c r="B38" s="201" t="s">
        <v>542</v>
      </c>
      <c r="C38" s="202"/>
      <c r="D38" s="203"/>
      <c r="E38" s="19">
        <v>2600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543</v>
      </c>
      <c r="C53" s="199"/>
      <c r="D53" s="200"/>
      <c r="E53" s="20">
        <f>-E37+E36</f>
        <v>20767291.200000003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K12" sqref="K12"/>
    </sheetView>
  </sheetViews>
  <sheetFormatPr defaultRowHeight="15" x14ac:dyDescent="0.25"/>
  <cols>
    <col min="2" max="2" width="17.85546875" customWidth="1"/>
    <col min="3" max="3" width="15.140625" customWidth="1"/>
    <col min="4" max="4" width="19.7109375" customWidth="1"/>
    <col min="5" max="5" width="19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763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764</v>
      </c>
      <c r="C6" s="211"/>
      <c r="D6" s="212"/>
      <c r="E6" s="7">
        <v>5744946.8099999996</v>
      </c>
    </row>
    <row r="7" spans="1:5" x14ac:dyDescent="0.25">
      <c r="A7" s="6" t="s">
        <v>9</v>
      </c>
      <c r="B7" s="225" t="s">
        <v>765</v>
      </c>
      <c r="C7" s="226"/>
      <c r="D7" s="227"/>
      <c r="E7" s="8">
        <v>886101.99</v>
      </c>
    </row>
    <row r="8" spans="1:5" x14ac:dyDescent="0.25">
      <c r="A8" s="9">
        <v>2.1</v>
      </c>
      <c r="B8" s="201" t="s">
        <v>724</v>
      </c>
      <c r="C8" s="202"/>
      <c r="D8" s="203"/>
      <c r="E8" s="10"/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738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766</v>
      </c>
      <c r="C20" s="202"/>
      <c r="D20" s="203"/>
      <c r="E20" s="10">
        <v>883501.99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89" t="s">
        <v>25</v>
      </c>
      <c r="C22" s="190"/>
      <c r="D22" s="19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6631048.7999999998</v>
      </c>
    </row>
    <row r="37" spans="1:5" x14ac:dyDescent="0.25">
      <c r="A37" s="6" t="s">
        <v>46</v>
      </c>
      <c r="B37" s="213" t="s">
        <v>767</v>
      </c>
      <c r="C37" s="214"/>
      <c r="D37" s="215"/>
      <c r="E37" s="18">
        <v>1004742.41</v>
      </c>
    </row>
    <row r="38" spans="1:5" x14ac:dyDescent="0.25">
      <c r="A38" s="6"/>
      <c r="B38" s="201" t="s">
        <v>768</v>
      </c>
      <c r="C38" s="202"/>
      <c r="D38" s="203"/>
      <c r="E38" s="19">
        <v>189904.37</v>
      </c>
    </row>
    <row r="39" spans="1:5" x14ac:dyDescent="0.25">
      <c r="A39" s="6"/>
      <c r="B39" s="201" t="s">
        <v>769</v>
      </c>
      <c r="C39" s="202"/>
      <c r="D39" s="203"/>
      <c r="E39" s="10">
        <v>10800</v>
      </c>
    </row>
    <row r="40" spans="1:5" x14ac:dyDescent="0.25">
      <c r="A40" s="6"/>
      <c r="B40" s="204" t="s">
        <v>748</v>
      </c>
      <c r="C40" s="205"/>
      <c r="D40" s="206"/>
      <c r="E40" s="19">
        <v>434466.06</v>
      </c>
    </row>
    <row r="41" spans="1:5" x14ac:dyDescent="0.25">
      <c r="A41" s="6"/>
      <c r="B41" s="207" t="s">
        <v>770</v>
      </c>
      <c r="C41" s="208"/>
      <c r="D41" s="209"/>
      <c r="E41" s="10">
        <v>109660.38</v>
      </c>
    </row>
    <row r="42" spans="1:5" x14ac:dyDescent="0.25">
      <c r="A42" s="6"/>
      <c r="B42" s="201" t="s">
        <v>771</v>
      </c>
      <c r="C42" s="202"/>
      <c r="D42" s="203"/>
      <c r="E42" s="10">
        <v>259911.6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772</v>
      </c>
      <c r="C53" s="199"/>
      <c r="D53" s="200"/>
      <c r="E53" s="20">
        <f>-E37+E36</f>
        <v>5626306.3899999997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L18" sqref="L18"/>
    </sheetView>
  </sheetViews>
  <sheetFormatPr defaultRowHeight="15" x14ac:dyDescent="0.25"/>
  <cols>
    <col min="2" max="2" width="17.140625" customWidth="1"/>
    <col min="3" max="3" width="15.140625" customWidth="1"/>
    <col min="4" max="4" width="16.5703125" customWidth="1"/>
    <col min="5" max="5" width="23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531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532</v>
      </c>
      <c r="C6" s="211"/>
      <c r="D6" s="212"/>
      <c r="E6" s="7">
        <v>20023697.280000001</v>
      </c>
    </row>
    <row r="7" spans="1:5" x14ac:dyDescent="0.25">
      <c r="A7" s="6" t="s">
        <v>9</v>
      </c>
      <c r="B7" s="225" t="s">
        <v>533</v>
      </c>
      <c r="C7" s="226"/>
      <c r="D7" s="227"/>
      <c r="E7" s="8">
        <v>4750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23" t="s">
        <v>25</v>
      </c>
      <c r="C22" s="124"/>
      <c r="D22" s="12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4750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20028447.280000001</v>
      </c>
    </row>
    <row r="37" spans="1:5" x14ac:dyDescent="0.25">
      <c r="A37" s="6" t="s">
        <v>46</v>
      </c>
      <c r="B37" s="213" t="s">
        <v>534</v>
      </c>
      <c r="C37" s="214"/>
      <c r="D37" s="215"/>
      <c r="E37" s="18">
        <f>+E38+E39</f>
        <v>117408</v>
      </c>
    </row>
    <row r="38" spans="1:5" x14ac:dyDescent="0.25">
      <c r="A38" s="6"/>
      <c r="B38" s="201" t="s">
        <v>535</v>
      </c>
      <c r="C38" s="202"/>
      <c r="D38" s="203"/>
      <c r="E38" s="19">
        <v>93024</v>
      </c>
    </row>
    <row r="39" spans="1:5" x14ac:dyDescent="0.25">
      <c r="A39" s="6"/>
      <c r="B39" s="201" t="s">
        <v>536</v>
      </c>
      <c r="C39" s="202"/>
      <c r="D39" s="203"/>
      <c r="E39" s="10">
        <v>24384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537</v>
      </c>
      <c r="C53" s="199"/>
      <c r="D53" s="200"/>
      <c r="E53" s="20">
        <f>-E37+E36</f>
        <v>19911039.280000001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1" workbookViewId="0">
      <selection activeCell="M47" sqref="M47"/>
    </sheetView>
  </sheetViews>
  <sheetFormatPr defaultRowHeight="15" x14ac:dyDescent="0.25"/>
  <cols>
    <col min="3" max="3" width="12.140625" customWidth="1"/>
    <col min="4" max="4" width="17" customWidth="1"/>
    <col min="5" max="5" width="26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524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525</v>
      </c>
      <c r="C6" s="211"/>
      <c r="D6" s="212"/>
      <c r="E6" s="7">
        <v>20504061.469999999</v>
      </c>
    </row>
    <row r="7" spans="1:5" x14ac:dyDescent="0.25">
      <c r="A7" s="6" t="s">
        <v>9</v>
      </c>
      <c r="B7" s="225" t="s">
        <v>526</v>
      </c>
      <c r="C7" s="226"/>
      <c r="D7" s="227"/>
      <c r="E7" s="8">
        <v>1800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/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20" t="s">
        <v>25</v>
      </c>
      <c r="C22" s="121"/>
      <c r="D22" s="122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1800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/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20505861.469999999</v>
      </c>
    </row>
    <row r="37" spans="1:5" x14ac:dyDescent="0.25">
      <c r="A37" s="6" t="s">
        <v>46</v>
      </c>
      <c r="B37" s="213" t="s">
        <v>527</v>
      </c>
      <c r="C37" s="214"/>
      <c r="D37" s="215"/>
      <c r="E37" s="18">
        <v>482164.19</v>
      </c>
    </row>
    <row r="38" spans="1:5" x14ac:dyDescent="0.25">
      <c r="A38" s="6"/>
      <c r="B38" s="201" t="s">
        <v>528</v>
      </c>
      <c r="C38" s="202"/>
      <c r="D38" s="203"/>
      <c r="E38" s="19">
        <v>166116.59</v>
      </c>
    </row>
    <row r="39" spans="1:5" x14ac:dyDescent="0.25">
      <c r="A39" s="6"/>
      <c r="B39" s="201" t="s">
        <v>529</v>
      </c>
      <c r="C39" s="202"/>
      <c r="D39" s="203"/>
      <c r="E39" s="10">
        <v>316047.59999999998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530</v>
      </c>
      <c r="C53" s="199"/>
      <c r="D53" s="200"/>
      <c r="E53" s="20">
        <f>-E37+E36</f>
        <v>20023697.279999997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K16" sqref="K16"/>
    </sheetView>
  </sheetViews>
  <sheetFormatPr defaultRowHeight="15" x14ac:dyDescent="0.25"/>
  <cols>
    <col min="2" max="2" width="19.7109375" customWidth="1"/>
    <col min="3" max="3" width="15.140625" customWidth="1"/>
    <col min="4" max="4" width="15.42578125" customWidth="1"/>
    <col min="5" max="5" width="25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515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516</v>
      </c>
      <c r="C6" s="211"/>
      <c r="D6" s="212"/>
      <c r="E6" s="7">
        <v>29519831.23</v>
      </c>
    </row>
    <row r="7" spans="1:5" x14ac:dyDescent="0.25">
      <c r="A7" s="6" t="s">
        <v>9</v>
      </c>
      <c r="B7" s="225" t="s">
        <v>517</v>
      </c>
      <c r="C7" s="226"/>
      <c r="D7" s="227"/>
      <c r="E7" s="8">
        <v>456491.62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7" t="s">
        <v>25</v>
      </c>
      <c r="C22" s="118"/>
      <c r="D22" s="11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5250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>
        <v>166116.62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29976322.850000001</v>
      </c>
    </row>
    <row r="37" spans="1:5" x14ac:dyDescent="0.25">
      <c r="A37" s="6" t="s">
        <v>46</v>
      </c>
      <c r="B37" s="213" t="s">
        <v>518</v>
      </c>
      <c r="C37" s="214"/>
      <c r="D37" s="215"/>
      <c r="E37" s="18">
        <f>+E38+E39+E40+E41+E42+E43+E44+E45</f>
        <v>9472261.3800000008</v>
      </c>
    </row>
    <row r="38" spans="1:5" x14ac:dyDescent="0.25">
      <c r="A38" s="6"/>
      <c r="B38" s="201" t="s">
        <v>519</v>
      </c>
      <c r="C38" s="202"/>
      <c r="D38" s="203"/>
      <c r="E38" s="19">
        <v>3024</v>
      </c>
    </row>
    <row r="39" spans="1:5" x14ac:dyDescent="0.25">
      <c r="A39" s="6"/>
      <c r="B39" s="201" t="s">
        <v>520</v>
      </c>
      <c r="C39" s="202"/>
      <c r="D39" s="203"/>
      <c r="E39" s="10">
        <v>147000</v>
      </c>
    </row>
    <row r="40" spans="1:5" x14ac:dyDescent="0.25">
      <c r="A40" s="6"/>
      <c r="B40" s="204" t="s">
        <v>521</v>
      </c>
      <c r="C40" s="205"/>
      <c r="D40" s="206"/>
      <c r="E40" s="19">
        <v>3438675.6</v>
      </c>
    </row>
    <row r="41" spans="1:5" x14ac:dyDescent="0.25">
      <c r="A41" s="6"/>
      <c r="B41" s="207" t="s">
        <v>522</v>
      </c>
      <c r="C41" s="208"/>
      <c r="D41" s="209"/>
      <c r="E41" s="10">
        <v>3715610.6</v>
      </c>
    </row>
    <row r="42" spans="1:5" x14ac:dyDescent="0.25">
      <c r="A42" s="6"/>
      <c r="B42" s="201" t="s">
        <v>49</v>
      </c>
      <c r="C42" s="202"/>
      <c r="D42" s="203"/>
      <c r="E42" s="10">
        <v>2167951.1800000002</v>
      </c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523</v>
      </c>
      <c r="C53" s="199"/>
      <c r="D53" s="200"/>
      <c r="E53" s="20">
        <f>-E37+E36</f>
        <v>20504061.469999999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4" sqref="I14"/>
    </sheetView>
  </sheetViews>
  <sheetFormatPr defaultRowHeight="15" x14ac:dyDescent="0.25"/>
  <cols>
    <col min="2" max="2" width="16.28515625" customWidth="1"/>
    <col min="3" max="3" width="14.5703125" customWidth="1"/>
    <col min="4" max="4" width="18.85546875" customWidth="1"/>
    <col min="5" max="5" width="21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502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503</v>
      </c>
      <c r="C6" s="211"/>
      <c r="D6" s="212"/>
      <c r="E6" s="7">
        <v>31950980.079999998</v>
      </c>
    </row>
    <row r="7" spans="1:5" x14ac:dyDescent="0.25">
      <c r="A7" s="6" t="s">
        <v>9</v>
      </c>
      <c r="B7" s="225" t="s">
        <v>504</v>
      </c>
      <c r="C7" s="226"/>
      <c r="D7" s="227"/>
      <c r="E7" s="8">
        <v>7463683.3399999999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7458083.3399999999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7" t="s">
        <v>25</v>
      </c>
      <c r="C22" s="118"/>
      <c r="D22" s="11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39414663.420000002</v>
      </c>
    </row>
    <row r="37" spans="1:5" x14ac:dyDescent="0.25">
      <c r="A37" s="6" t="s">
        <v>46</v>
      </c>
      <c r="B37" s="213" t="s">
        <v>505</v>
      </c>
      <c r="C37" s="214"/>
      <c r="D37" s="215"/>
      <c r="E37" s="18">
        <f>+E38+E39+E40+E41+E42+E43+E44+E45</f>
        <v>9894832.1899999995</v>
      </c>
    </row>
    <row r="38" spans="1:5" x14ac:dyDescent="0.25">
      <c r="A38" s="6"/>
      <c r="B38" s="201" t="s">
        <v>506</v>
      </c>
      <c r="C38" s="202"/>
      <c r="D38" s="203"/>
      <c r="E38" s="19">
        <v>500</v>
      </c>
    </row>
    <row r="39" spans="1:5" x14ac:dyDescent="0.25">
      <c r="A39" s="6"/>
      <c r="B39" s="201" t="s">
        <v>507</v>
      </c>
      <c r="C39" s="202"/>
      <c r="D39" s="203"/>
      <c r="E39" s="10">
        <v>26485.69</v>
      </c>
    </row>
    <row r="40" spans="1:5" x14ac:dyDescent="0.25">
      <c r="A40" s="6"/>
      <c r="B40" s="204" t="s">
        <v>508</v>
      </c>
      <c r="C40" s="205"/>
      <c r="D40" s="206"/>
      <c r="E40" s="19">
        <v>265432.40000000002</v>
      </c>
    </row>
    <row r="41" spans="1:5" x14ac:dyDescent="0.25">
      <c r="A41" s="6"/>
      <c r="B41" s="207" t="s">
        <v>509</v>
      </c>
      <c r="C41" s="208"/>
      <c r="D41" s="209"/>
      <c r="E41" s="10">
        <v>5005.99</v>
      </c>
    </row>
    <row r="42" spans="1:5" x14ac:dyDescent="0.25">
      <c r="A42" s="6"/>
      <c r="B42" s="201" t="s">
        <v>510</v>
      </c>
      <c r="C42" s="202"/>
      <c r="D42" s="203"/>
      <c r="E42" s="10">
        <v>2381569.5699999998</v>
      </c>
    </row>
    <row r="43" spans="1:5" x14ac:dyDescent="0.25">
      <c r="A43" s="6"/>
      <c r="B43" s="201" t="s">
        <v>511</v>
      </c>
      <c r="C43" s="202"/>
      <c r="D43" s="203"/>
      <c r="E43" s="10">
        <v>3516232.54</v>
      </c>
    </row>
    <row r="44" spans="1:5" x14ac:dyDescent="0.25">
      <c r="A44" s="6"/>
      <c r="B44" s="201" t="s">
        <v>512</v>
      </c>
      <c r="C44" s="202"/>
      <c r="D44" s="203"/>
      <c r="E44" s="10">
        <v>438224.96</v>
      </c>
    </row>
    <row r="45" spans="1:5" x14ac:dyDescent="0.25">
      <c r="A45" s="6"/>
      <c r="B45" s="201" t="s">
        <v>513</v>
      </c>
      <c r="C45" s="202"/>
      <c r="D45" s="203"/>
      <c r="E45" s="10">
        <v>3261381.04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514</v>
      </c>
      <c r="C53" s="199"/>
      <c r="D53" s="200"/>
      <c r="E53" s="20">
        <f>-E37+E36</f>
        <v>29519831.230000004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3" sqref="I13"/>
    </sheetView>
  </sheetViews>
  <sheetFormatPr defaultRowHeight="15" x14ac:dyDescent="0.25"/>
  <cols>
    <col min="2" max="2" width="17.28515625" customWidth="1"/>
    <col min="3" max="3" width="15.28515625" customWidth="1"/>
    <col min="4" max="4" width="16.7109375" customWidth="1"/>
    <col min="5" max="5" width="25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495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496</v>
      </c>
      <c r="C6" s="211"/>
      <c r="D6" s="212"/>
      <c r="E6" s="7">
        <v>14604992.869999999</v>
      </c>
    </row>
    <row r="7" spans="1:5" x14ac:dyDescent="0.25">
      <c r="A7" s="6" t="s">
        <v>9</v>
      </c>
      <c r="B7" s="225" t="s">
        <v>497</v>
      </c>
      <c r="C7" s="226"/>
      <c r="D7" s="227"/>
      <c r="E7" s="8">
        <v>17346267.210000001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>
        <v>4501625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>
        <v>6048041.6600000001</v>
      </c>
    </row>
    <row r="17" spans="1:5" x14ac:dyDescent="0.25">
      <c r="A17" s="9">
        <v>2.9</v>
      </c>
      <c r="B17" s="201" t="s">
        <v>20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21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7" t="s">
        <v>25</v>
      </c>
      <c r="C22" s="118"/>
      <c r="D22" s="11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3900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498</v>
      </c>
      <c r="C27" s="202"/>
      <c r="D27" s="203"/>
      <c r="E27" s="10">
        <v>2386575.5499999998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31951260.079999998</v>
      </c>
    </row>
    <row r="37" spans="1:5" x14ac:dyDescent="0.25">
      <c r="A37" s="6" t="s">
        <v>46</v>
      </c>
      <c r="B37" s="213" t="s">
        <v>499</v>
      </c>
      <c r="C37" s="214"/>
      <c r="D37" s="215"/>
      <c r="E37" s="18">
        <f>+E38+E39+E40+E41+E42+E43</f>
        <v>280</v>
      </c>
    </row>
    <row r="38" spans="1:5" x14ac:dyDescent="0.25">
      <c r="A38" s="6"/>
      <c r="B38" s="201" t="s">
        <v>500</v>
      </c>
      <c r="C38" s="202"/>
      <c r="D38" s="203"/>
      <c r="E38" s="19">
        <v>280</v>
      </c>
    </row>
    <row r="39" spans="1:5" x14ac:dyDescent="0.25">
      <c r="A39" s="6"/>
      <c r="B39" s="201" t="s">
        <v>0</v>
      </c>
      <c r="C39" s="202"/>
      <c r="D39" s="203"/>
      <c r="E39" s="10"/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501</v>
      </c>
      <c r="C53" s="199"/>
      <c r="D53" s="200"/>
      <c r="E53" s="20">
        <f>-E37+E36</f>
        <v>31950980.079999998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2" workbookViewId="0">
      <selection activeCell="I18" sqref="I18"/>
    </sheetView>
  </sheetViews>
  <sheetFormatPr defaultRowHeight="15" x14ac:dyDescent="0.25"/>
  <cols>
    <col min="2" max="2" width="16" customWidth="1"/>
    <col min="3" max="3" width="15.28515625" customWidth="1"/>
    <col min="4" max="4" width="16.140625" customWidth="1"/>
    <col min="5" max="5" width="22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487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488</v>
      </c>
      <c r="C6" s="211"/>
      <c r="D6" s="212"/>
      <c r="E6" s="7">
        <v>14614558.869999999</v>
      </c>
    </row>
    <row r="7" spans="1:5" x14ac:dyDescent="0.25">
      <c r="A7" s="6" t="s">
        <v>9</v>
      </c>
      <c r="B7" s="225" t="s">
        <v>489</v>
      </c>
      <c r="C7" s="226"/>
      <c r="D7" s="227"/>
      <c r="E7" s="8">
        <v>26977363.5</v>
      </c>
    </row>
    <row r="8" spans="1:5" x14ac:dyDescent="0.25">
      <c r="A8" s="9">
        <v>2.1</v>
      </c>
      <c r="B8" s="201" t="s">
        <v>453</v>
      </c>
      <c r="C8" s="202"/>
      <c r="D8" s="203"/>
      <c r="E8" s="10">
        <v>25930784.73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4" t="s">
        <v>25</v>
      </c>
      <c r="C22" s="115"/>
      <c r="D22" s="11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3950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490</v>
      </c>
      <c r="C31" s="202"/>
      <c r="D31" s="203"/>
      <c r="E31" s="10">
        <v>737128.77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41591922.369999997</v>
      </c>
    </row>
    <row r="37" spans="1:5" x14ac:dyDescent="0.25">
      <c r="A37" s="6" t="s">
        <v>46</v>
      </c>
      <c r="B37" s="213" t="s">
        <v>491</v>
      </c>
      <c r="C37" s="214"/>
      <c r="D37" s="215"/>
      <c r="E37" s="18">
        <f>+E38+E39+E40+E41+E42+E43</f>
        <v>26986929.5</v>
      </c>
    </row>
    <row r="38" spans="1:5" x14ac:dyDescent="0.25">
      <c r="A38" s="6"/>
      <c r="B38" s="201" t="s">
        <v>492</v>
      </c>
      <c r="C38" s="202"/>
      <c r="D38" s="203"/>
      <c r="E38" s="19">
        <v>319016</v>
      </c>
    </row>
    <row r="39" spans="1:5" x14ac:dyDescent="0.25">
      <c r="A39" s="6"/>
      <c r="B39" s="201" t="s">
        <v>493</v>
      </c>
      <c r="C39" s="202"/>
      <c r="D39" s="203"/>
      <c r="E39" s="10">
        <v>26667913.5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494</v>
      </c>
      <c r="C53" s="199"/>
      <c r="D53" s="200"/>
      <c r="E53" s="20">
        <f>-E37+E36</f>
        <v>14604992.869999997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K17" sqref="K17"/>
    </sheetView>
  </sheetViews>
  <sheetFormatPr defaultRowHeight="15" x14ac:dyDescent="0.25"/>
  <cols>
    <col min="2" max="2" width="16.5703125" customWidth="1"/>
    <col min="3" max="3" width="15.28515625" customWidth="1"/>
    <col min="4" max="4" width="16.7109375" customWidth="1"/>
    <col min="5" max="5" width="23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481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482</v>
      </c>
      <c r="C6" s="211"/>
      <c r="D6" s="212"/>
      <c r="E6" s="7">
        <v>14291392.869999999</v>
      </c>
    </row>
    <row r="7" spans="1:5" x14ac:dyDescent="0.25">
      <c r="A7" s="6" t="s">
        <v>9</v>
      </c>
      <c r="B7" s="225" t="s">
        <v>483</v>
      </c>
      <c r="C7" s="226"/>
      <c r="D7" s="227"/>
      <c r="E7" s="8">
        <v>323166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484</v>
      </c>
      <c r="C20" s="202"/>
      <c r="D20" s="203"/>
      <c r="E20" s="10">
        <v>319016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4" t="s">
        <v>25</v>
      </c>
      <c r="C22" s="115"/>
      <c r="D22" s="11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4150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14614558.869999999</v>
      </c>
    </row>
    <row r="37" spans="1:5" x14ac:dyDescent="0.25">
      <c r="A37" s="6" t="s">
        <v>46</v>
      </c>
      <c r="B37" s="213" t="s">
        <v>485</v>
      </c>
      <c r="C37" s="214"/>
      <c r="D37" s="215"/>
      <c r="E37" s="18">
        <f>+E38+E39+E40+E41+E42+E43</f>
        <v>0</v>
      </c>
    </row>
    <row r="38" spans="1:5" x14ac:dyDescent="0.25">
      <c r="A38" s="6"/>
      <c r="B38" s="201" t="s">
        <v>222</v>
      </c>
      <c r="C38" s="202"/>
      <c r="D38" s="203"/>
      <c r="E38" s="19"/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486</v>
      </c>
      <c r="C53" s="199"/>
      <c r="D53" s="200"/>
      <c r="E53" s="20">
        <f>-E37+E36</f>
        <v>14614558.869999999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8" sqref="J18"/>
    </sheetView>
  </sheetViews>
  <sheetFormatPr defaultRowHeight="15" x14ac:dyDescent="0.25"/>
  <cols>
    <col min="2" max="2" width="18" customWidth="1"/>
    <col min="3" max="3" width="17.7109375" customWidth="1"/>
    <col min="4" max="4" width="13.7109375" customWidth="1"/>
    <col min="5" max="5" width="23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470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471</v>
      </c>
      <c r="C6" s="211"/>
      <c r="D6" s="212"/>
      <c r="E6" s="7">
        <v>14413082.08</v>
      </c>
    </row>
    <row r="7" spans="1:5" x14ac:dyDescent="0.25">
      <c r="A7" s="6" t="s">
        <v>9</v>
      </c>
      <c r="B7" s="225" t="s">
        <v>472</v>
      </c>
      <c r="C7" s="226"/>
      <c r="D7" s="227"/>
      <c r="E7" s="8">
        <v>5350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446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4" t="s">
        <v>25</v>
      </c>
      <c r="C22" s="115"/>
      <c r="D22" s="11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14418432.08</v>
      </c>
    </row>
    <row r="37" spans="1:5" x14ac:dyDescent="0.25">
      <c r="A37" s="6" t="s">
        <v>46</v>
      </c>
      <c r="B37" s="213" t="s">
        <v>473</v>
      </c>
      <c r="C37" s="214"/>
      <c r="D37" s="215"/>
      <c r="E37" s="18">
        <f>+E38+E39+E40+E41+E42+E43</f>
        <v>127039.20999999999</v>
      </c>
    </row>
    <row r="38" spans="1:5" x14ac:dyDescent="0.25">
      <c r="A38" s="6"/>
      <c r="B38" s="201" t="s">
        <v>474</v>
      </c>
      <c r="C38" s="202"/>
      <c r="D38" s="203"/>
      <c r="E38" s="19">
        <v>94219.199999999997</v>
      </c>
    </row>
    <row r="39" spans="1:5" x14ac:dyDescent="0.25">
      <c r="A39" s="6"/>
      <c r="B39" s="201" t="s">
        <v>475</v>
      </c>
      <c r="C39" s="202"/>
      <c r="D39" s="203"/>
      <c r="E39" s="10">
        <v>11398.01</v>
      </c>
    </row>
    <row r="40" spans="1:5" x14ac:dyDescent="0.25">
      <c r="A40" s="6"/>
      <c r="B40" s="204" t="s">
        <v>476</v>
      </c>
      <c r="C40" s="205"/>
      <c r="D40" s="206"/>
      <c r="E40" s="19">
        <v>3000</v>
      </c>
    </row>
    <row r="41" spans="1:5" x14ac:dyDescent="0.25">
      <c r="A41" s="6"/>
      <c r="B41" s="207" t="s">
        <v>477</v>
      </c>
      <c r="C41" s="208"/>
      <c r="D41" s="209"/>
      <c r="E41" s="10">
        <v>1900</v>
      </c>
    </row>
    <row r="42" spans="1:5" x14ac:dyDescent="0.25">
      <c r="A42" s="6"/>
      <c r="B42" s="201" t="s">
        <v>478</v>
      </c>
      <c r="C42" s="202"/>
      <c r="D42" s="203"/>
      <c r="E42" s="10">
        <v>8998</v>
      </c>
    </row>
    <row r="43" spans="1:5" x14ac:dyDescent="0.25">
      <c r="A43" s="6"/>
      <c r="B43" s="201" t="s">
        <v>479</v>
      </c>
      <c r="C43" s="202"/>
      <c r="D43" s="203"/>
      <c r="E43" s="10">
        <v>7524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480</v>
      </c>
      <c r="C53" s="199"/>
      <c r="D53" s="200"/>
      <c r="E53" s="20">
        <f>-E37+E36</f>
        <v>14291392.869999999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7" sqref="I17"/>
    </sheetView>
  </sheetViews>
  <sheetFormatPr defaultRowHeight="15" x14ac:dyDescent="0.25"/>
  <cols>
    <col min="2" max="2" width="15.7109375" customWidth="1"/>
    <col min="3" max="3" width="12.85546875" customWidth="1"/>
    <col min="4" max="4" width="13.7109375" customWidth="1"/>
    <col min="5" max="5" width="23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463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464</v>
      </c>
      <c r="C6" s="211"/>
      <c r="D6" s="212"/>
      <c r="E6" s="7">
        <v>16108954.6</v>
      </c>
    </row>
    <row r="7" spans="1:5" x14ac:dyDescent="0.25">
      <c r="A7" s="6" t="s">
        <v>9</v>
      </c>
      <c r="B7" s="225" t="s">
        <v>465</v>
      </c>
      <c r="C7" s="226"/>
      <c r="D7" s="227"/>
      <c r="E7" s="8">
        <v>4850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446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11" t="s">
        <v>25</v>
      </c>
      <c r="C22" s="112"/>
      <c r="D22" s="113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16113804.6</v>
      </c>
    </row>
    <row r="37" spans="1:5" x14ac:dyDescent="0.25">
      <c r="A37" s="6" t="s">
        <v>46</v>
      </c>
      <c r="B37" s="213" t="s">
        <v>466</v>
      </c>
      <c r="C37" s="214"/>
      <c r="D37" s="215"/>
      <c r="E37" s="18">
        <f>+E38+E39</f>
        <v>1700722.52</v>
      </c>
    </row>
    <row r="38" spans="1:5" x14ac:dyDescent="0.25">
      <c r="A38" s="6"/>
      <c r="B38" s="201" t="s">
        <v>467</v>
      </c>
      <c r="C38" s="202"/>
      <c r="D38" s="203"/>
      <c r="E38" s="19">
        <v>1690813.52</v>
      </c>
    </row>
    <row r="39" spans="1:5" x14ac:dyDescent="0.25">
      <c r="A39" s="6"/>
      <c r="B39" s="201" t="s">
        <v>468</v>
      </c>
      <c r="C39" s="202"/>
      <c r="D39" s="203"/>
      <c r="E39" s="10">
        <v>9909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469</v>
      </c>
      <c r="C53" s="199"/>
      <c r="D53" s="200"/>
      <c r="E53" s="20">
        <f>-E37+E36</f>
        <v>14413082.08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23" sqref="H23"/>
    </sheetView>
  </sheetViews>
  <sheetFormatPr defaultRowHeight="15" x14ac:dyDescent="0.25"/>
  <cols>
    <col min="2" max="2" width="17.42578125" customWidth="1"/>
    <col min="3" max="3" width="15.5703125" customWidth="1"/>
    <col min="4" max="4" width="15.42578125" customWidth="1"/>
    <col min="5" max="5" width="22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459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460</v>
      </c>
      <c r="C6" s="211"/>
      <c r="D6" s="212"/>
      <c r="E6" s="7">
        <v>16181496.68</v>
      </c>
    </row>
    <row r="7" spans="1:5" x14ac:dyDescent="0.25">
      <c r="A7" s="6" t="s">
        <v>9</v>
      </c>
      <c r="B7" s="225" t="s">
        <v>461</v>
      </c>
      <c r="C7" s="226"/>
      <c r="D7" s="227"/>
      <c r="E7" s="8">
        <v>4450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446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08" t="s">
        <v>25</v>
      </c>
      <c r="C22" s="109"/>
      <c r="D22" s="11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4450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16185946.68</v>
      </c>
    </row>
    <row r="37" spans="1:5" x14ac:dyDescent="0.25">
      <c r="A37" s="6" t="s">
        <v>46</v>
      </c>
      <c r="B37" s="213" t="s">
        <v>455</v>
      </c>
      <c r="C37" s="214"/>
      <c r="D37" s="215"/>
      <c r="E37" s="18">
        <f>+E38</f>
        <v>76992.08</v>
      </c>
    </row>
    <row r="38" spans="1:5" x14ac:dyDescent="0.25">
      <c r="A38" s="6"/>
      <c r="B38" s="201" t="s">
        <v>176</v>
      </c>
      <c r="C38" s="202"/>
      <c r="D38" s="203"/>
      <c r="E38" s="19">
        <v>76992.08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462</v>
      </c>
      <c r="C53" s="199"/>
      <c r="D53" s="200"/>
      <c r="E53" s="20">
        <f>-E37+E36</f>
        <v>16108954.6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G4" sqref="G4"/>
    </sheetView>
  </sheetViews>
  <sheetFormatPr defaultRowHeight="15" x14ac:dyDescent="0.25"/>
  <cols>
    <col min="2" max="2" width="16.85546875" customWidth="1"/>
    <col min="3" max="3" width="15.7109375" customWidth="1"/>
    <col min="4" max="4" width="19" customWidth="1"/>
    <col min="5" max="5" width="21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754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755</v>
      </c>
      <c r="C6" s="211"/>
      <c r="D6" s="212"/>
      <c r="E6" s="7">
        <v>13688742.810000001</v>
      </c>
    </row>
    <row r="7" spans="1:5" x14ac:dyDescent="0.25">
      <c r="A7" s="6" t="s">
        <v>9</v>
      </c>
      <c r="B7" s="225" t="s">
        <v>756</v>
      </c>
      <c r="C7" s="226"/>
      <c r="D7" s="227"/>
      <c r="E7" s="8">
        <v>2400</v>
      </c>
    </row>
    <row r="8" spans="1:5" x14ac:dyDescent="0.25">
      <c r="A8" s="9">
        <v>2.1</v>
      </c>
      <c r="B8" s="201" t="s">
        <v>724</v>
      </c>
      <c r="C8" s="202"/>
      <c r="D8" s="203"/>
      <c r="E8" s="10"/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738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739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 t="s">
        <v>0</v>
      </c>
    </row>
    <row r="22" spans="1:5" x14ac:dyDescent="0.25">
      <c r="A22" s="9">
        <v>2.14</v>
      </c>
      <c r="B22" s="189" t="s">
        <v>25</v>
      </c>
      <c r="C22" s="190"/>
      <c r="D22" s="19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2400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13691142.810000001</v>
      </c>
    </row>
    <row r="37" spans="1:5" x14ac:dyDescent="0.25">
      <c r="A37" s="6" t="s">
        <v>46</v>
      </c>
      <c r="B37" s="213" t="s">
        <v>757</v>
      </c>
      <c r="C37" s="214"/>
      <c r="D37" s="215"/>
      <c r="E37" s="18">
        <v>7946196</v>
      </c>
    </row>
    <row r="38" spans="1:5" x14ac:dyDescent="0.25">
      <c r="A38" s="6"/>
      <c r="B38" s="201" t="s">
        <v>758</v>
      </c>
      <c r="C38" s="202"/>
      <c r="D38" s="203"/>
      <c r="E38" s="19">
        <v>4733245.1399999997</v>
      </c>
    </row>
    <row r="39" spans="1:5" x14ac:dyDescent="0.25">
      <c r="A39" s="6"/>
      <c r="B39" s="201" t="s">
        <v>759</v>
      </c>
      <c r="C39" s="202"/>
      <c r="D39" s="203"/>
      <c r="E39" s="10">
        <v>2486093.4500000002</v>
      </c>
    </row>
    <row r="40" spans="1:5" x14ac:dyDescent="0.25">
      <c r="A40" s="6"/>
      <c r="B40" s="204" t="s">
        <v>760</v>
      </c>
      <c r="C40" s="205"/>
      <c r="D40" s="206"/>
      <c r="E40" s="19">
        <v>702297.41</v>
      </c>
    </row>
    <row r="41" spans="1:5" x14ac:dyDescent="0.25">
      <c r="A41" s="6"/>
      <c r="B41" s="207" t="s">
        <v>761</v>
      </c>
      <c r="C41" s="208"/>
      <c r="D41" s="209"/>
      <c r="E41" s="10">
        <v>24560</v>
      </c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762</v>
      </c>
      <c r="C53" s="199"/>
      <c r="D53" s="200"/>
      <c r="E53" s="20">
        <f>-E37+E36</f>
        <v>5744946.8100000005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5" workbookViewId="0">
      <selection activeCell="I44" sqref="I44"/>
    </sheetView>
  </sheetViews>
  <sheetFormatPr defaultRowHeight="15" x14ac:dyDescent="0.25"/>
  <cols>
    <col min="2" max="2" width="17" customWidth="1"/>
    <col min="3" max="3" width="12.7109375" customWidth="1"/>
    <col min="4" max="4" width="18.5703125" customWidth="1"/>
    <col min="5" max="5" width="21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450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451</v>
      </c>
      <c r="C6" s="211"/>
      <c r="D6" s="212"/>
      <c r="E6" s="7">
        <v>17365243.57</v>
      </c>
    </row>
    <row r="7" spans="1:5" x14ac:dyDescent="0.25">
      <c r="A7" s="6" t="s">
        <v>9</v>
      </c>
      <c r="B7" s="225" t="s">
        <v>452</v>
      </c>
      <c r="C7" s="226"/>
      <c r="D7" s="227"/>
      <c r="E7" s="8">
        <v>2700</v>
      </c>
    </row>
    <row r="8" spans="1:5" x14ac:dyDescent="0.25">
      <c r="A8" s="9">
        <v>2.1</v>
      </c>
      <c r="B8" s="201" t="s">
        <v>453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446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05" t="s">
        <v>25</v>
      </c>
      <c r="C22" s="106"/>
      <c r="D22" s="10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2700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17367943.57</v>
      </c>
    </row>
    <row r="37" spans="1:5" x14ac:dyDescent="0.25">
      <c r="A37" s="6" t="s">
        <v>46</v>
      </c>
      <c r="B37" s="213" t="s">
        <v>455</v>
      </c>
      <c r="C37" s="214"/>
      <c r="D37" s="215"/>
      <c r="E37" s="18">
        <f>+E38+E39+E40+E41+E42+E43</f>
        <v>1186446.8900000001</v>
      </c>
    </row>
    <row r="38" spans="1:5" x14ac:dyDescent="0.25">
      <c r="A38" s="6"/>
      <c r="B38" s="201" t="s">
        <v>456</v>
      </c>
      <c r="C38" s="202"/>
      <c r="D38" s="203"/>
      <c r="E38" s="19">
        <v>507503.24</v>
      </c>
    </row>
    <row r="39" spans="1:5" x14ac:dyDescent="0.25">
      <c r="A39" s="6"/>
      <c r="B39" s="201" t="s">
        <v>457</v>
      </c>
      <c r="C39" s="202"/>
      <c r="D39" s="203"/>
      <c r="E39" s="10">
        <v>678943.65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458</v>
      </c>
      <c r="C53" s="199"/>
      <c r="D53" s="200"/>
      <c r="E53" s="20">
        <f>-E37+E36</f>
        <v>16181496.68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21" sqref="I21"/>
    </sheetView>
  </sheetViews>
  <sheetFormatPr defaultRowHeight="15" x14ac:dyDescent="0.25"/>
  <cols>
    <col min="2" max="2" width="15" customWidth="1"/>
    <col min="3" max="3" width="15.140625" customWidth="1"/>
    <col min="4" max="4" width="15.42578125" customWidth="1"/>
    <col min="5" max="5" width="23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443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444</v>
      </c>
      <c r="C6" s="211"/>
      <c r="D6" s="212"/>
      <c r="E6" s="7">
        <v>16683799.92</v>
      </c>
    </row>
    <row r="7" spans="1:5" x14ac:dyDescent="0.25">
      <c r="A7" s="6" t="s">
        <v>9</v>
      </c>
      <c r="B7" s="225" t="s">
        <v>445</v>
      </c>
      <c r="C7" s="226"/>
      <c r="D7" s="227"/>
      <c r="E7" s="8">
        <v>683143.65</v>
      </c>
    </row>
    <row r="8" spans="1:5" x14ac:dyDescent="0.25">
      <c r="A8" s="9">
        <v>2.1</v>
      </c>
      <c r="B8" s="201" t="s">
        <v>402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446</v>
      </c>
      <c r="C20" s="202"/>
      <c r="D20" s="203"/>
      <c r="E20" s="10">
        <v>678943.65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02" t="s">
        <v>25</v>
      </c>
      <c r="C22" s="103"/>
      <c r="D22" s="10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4200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17366943.57</v>
      </c>
    </row>
    <row r="37" spans="1:5" x14ac:dyDescent="0.25">
      <c r="A37" s="6" t="s">
        <v>46</v>
      </c>
      <c r="B37" s="213" t="s">
        <v>447</v>
      </c>
      <c r="C37" s="214"/>
      <c r="D37" s="215"/>
      <c r="E37" s="18">
        <f>+E38+E39+E40+E41+E42+E43</f>
        <v>1700</v>
      </c>
    </row>
    <row r="38" spans="1:5" x14ac:dyDescent="0.25">
      <c r="A38" s="6"/>
      <c r="B38" s="201" t="s">
        <v>448</v>
      </c>
      <c r="C38" s="202"/>
      <c r="D38" s="203"/>
      <c r="E38" s="19">
        <v>1700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449</v>
      </c>
      <c r="C53" s="199"/>
      <c r="D53" s="200"/>
      <c r="E53" s="20">
        <f>-E37+E36</f>
        <v>17365243.57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23" sqref="H23"/>
    </sheetView>
  </sheetViews>
  <sheetFormatPr defaultRowHeight="15" x14ac:dyDescent="0.25"/>
  <cols>
    <col min="2" max="2" width="18.140625" customWidth="1"/>
    <col min="3" max="3" width="15.28515625" customWidth="1"/>
    <col min="4" max="4" width="17.28515625" customWidth="1"/>
    <col min="5" max="5" width="23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435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436</v>
      </c>
      <c r="C6" s="211"/>
      <c r="D6" s="212"/>
      <c r="E6" s="7">
        <v>23507767.52</v>
      </c>
    </row>
    <row r="7" spans="1:5" x14ac:dyDescent="0.25">
      <c r="A7" s="6" t="s">
        <v>9</v>
      </c>
      <c r="B7" s="225" t="s">
        <v>437</v>
      </c>
      <c r="C7" s="226"/>
      <c r="D7" s="227"/>
      <c r="E7" s="8">
        <v>4950</v>
      </c>
    </row>
    <row r="8" spans="1:5" x14ac:dyDescent="0.25">
      <c r="A8" s="9">
        <v>2.1</v>
      </c>
      <c r="B8" s="201" t="s">
        <v>402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02" t="s">
        <v>25</v>
      </c>
      <c r="C22" s="103"/>
      <c r="D22" s="10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4950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23512717.52</v>
      </c>
    </row>
    <row r="37" spans="1:5" x14ac:dyDescent="0.25">
      <c r="A37" s="6" t="s">
        <v>46</v>
      </c>
      <c r="B37" s="213" t="s">
        <v>438</v>
      </c>
      <c r="C37" s="214"/>
      <c r="D37" s="215"/>
      <c r="E37" s="18">
        <f>+E38+E39+E40+E41+E42+E43</f>
        <v>6828917.5999999996</v>
      </c>
    </row>
    <row r="38" spans="1:5" x14ac:dyDescent="0.25">
      <c r="A38" s="6"/>
      <c r="B38" s="201" t="s">
        <v>439</v>
      </c>
      <c r="C38" s="202"/>
      <c r="D38" s="203"/>
      <c r="E38" s="19">
        <v>215</v>
      </c>
    </row>
    <row r="39" spans="1:5" x14ac:dyDescent="0.25">
      <c r="A39" s="6"/>
      <c r="B39" s="201" t="s">
        <v>440</v>
      </c>
      <c r="C39" s="202"/>
      <c r="D39" s="203"/>
      <c r="E39" s="10">
        <v>316047.59999999998</v>
      </c>
    </row>
    <row r="40" spans="1:5" x14ac:dyDescent="0.25">
      <c r="A40" s="6"/>
      <c r="B40" s="204" t="s">
        <v>441</v>
      </c>
      <c r="C40" s="205"/>
      <c r="D40" s="206"/>
      <c r="E40" s="19">
        <v>12655</v>
      </c>
    </row>
    <row r="41" spans="1:5" x14ac:dyDescent="0.25">
      <c r="A41" s="6"/>
      <c r="B41" s="207" t="s">
        <v>49</v>
      </c>
      <c r="C41" s="208"/>
      <c r="D41" s="209"/>
      <c r="E41" s="10">
        <v>6500000</v>
      </c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442</v>
      </c>
      <c r="C53" s="199"/>
      <c r="D53" s="200"/>
      <c r="E53" s="20">
        <f>-E37+E36</f>
        <v>16683799.92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20" sqref="J20"/>
    </sheetView>
  </sheetViews>
  <sheetFormatPr defaultRowHeight="15" x14ac:dyDescent="0.25"/>
  <cols>
    <col min="2" max="2" width="19.140625" customWidth="1"/>
    <col min="3" max="3" width="13.28515625" customWidth="1"/>
    <col min="4" max="4" width="14.28515625" customWidth="1"/>
    <col min="5" max="5" width="25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424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425</v>
      </c>
      <c r="C6" s="211"/>
      <c r="D6" s="212"/>
      <c r="E6" s="7">
        <v>34847825.07</v>
      </c>
    </row>
    <row r="7" spans="1:5" x14ac:dyDescent="0.25">
      <c r="A7" s="6" t="s">
        <v>9</v>
      </c>
      <c r="B7" s="225" t="s">
        <v>426</v>
      </c>
      <c r="C7" s="226"/>
      <c r="D7" s="227"/>
      <c r="E7" s="8">
        <v>290225</v>
      </c>
    </row>
    <row r="8" spans="1:5" x14ac:dyDescent="0.25">
      <c r="A8" s="9">
        <v>2.1</v>
      </c>
      <c r="B8" s="201" t="s">
        <v>402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102" t="s">
        <v>25</v>
      </c>
      <c r="C22" s="103"/>
      <c r="D22" s="10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35138050.07</v>
      </c>
    </row>
    <row r="37" spans="1:5" x14ac:dyDescent="0.25">
      <c r="A37" s="6" t="s">
        <v>46</v>
      </c>
      <c r="B37" s="213" t="s">
        <v>427</v>
      </c>
      <c r="C37" s="214"/>
      <c r="D37" s="215"/>
      <c r="E37" s="18">
        <f>+E38+E39+E40+E41+E42+E43</f>
        <v>11630282.550000001</v>
      </c>
    </row>
    <row r="38" spans="1:5" x14ac:dyDescent="0.25">
      <c r="A38" s="6"/>
      <c r="B38" s="201" t="s">
        <v>428</v>
      </c>
      <c r="C38" s="202"/>
      <c r="D38" s="203"/>
      <c r="E38" s="19">
        <v>4250</v>
      </c>
    </row>
    <row r="39" spans="1:5" x14ac:dyDescent="0.25">
      <c r="A39" s="6"/>
      <c r="B39" s="201" t="s">
        <v>429</v>
      </c>
      <c r="C39" s="202"/>
      <c r="D39" s="203"/>
      <c r="E39" s="10">
        <v>3000</v>
      </c>
    </row>
    <row r="40" spans="1:5" x14ac:dyDescent="0.25">
      <c r="A40" s="6"/>
      <c r="B40" s="204" t="s">
        <v>430</v>
      </c>
      <c r="C40" s="205"/>
      <c r="D40" s="206"/>
      <c r="E40" s="19">
        <v>4488291.63</v>
      </c>
    </row>
    <row r="41" spans="1:5" x14ac:dyDescent="0.25">
      <c r="A41" s="6"/>
      <c r="B41" s="207" t="s">
        <v>431</v>
      </c>
      <c r="C41" s="208"/>
      <c r="D41" s="209"/>
      <c r="E41" s="10">
        <v>4211814.9400000004</v>
      </c>
    </row>
    <row r="42" spans="1:5" x14ac:dyDescent="0.25">
      <c r="A42" s="6"/>
      <c r="B42" s="201" t="s">
        <v>432</v>
      </c>
      <c r="C42" s="202"/>
      <c r="D42" s="203"/>
      <c r="E42" s="10">
        <v>2910925.98</v>
      </c>
    </row>
    <row r="43" spans="1:5" x14ac:dyDescent="0.25">
      <c r="A43" s="6"/>
      <c r="B43" s="201" t="s">
        <v>433</v>
      </c>
      <c r="C43" s="202"/>
      <c r="D43" s="203"/>
      <c r="E43" s="10">
        <v>12000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434</v>
      </c>
      <c r="C53" s="199"/>
      <c r="D53" s="200"/>
      <c r="E53" s="20">
        <f>-E37+E36</f>
        <v>23507767.52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8" sqref="J18"/>
    </sheetView>
  </sheetViews>
  <sheetFormatPr defaultRowHeight="15" x14ac:dyDescent="0.25"/>
  <cols>
    <col min="2" max="2" width="16" customWidth="1"/>
    <col min="3" max="3" width="14.28515625" customWidth="1"/>
    <col min="4" max="4" width="16.85546875" customWidth="1"/>
    <col min="5" max="5" width="20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416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417</v>
      </c>
      <c r="C6" s="211"/>
      <c r="D6" s="212"/>
      <c r="E6" s="7">
        <v>25027996.280000001</v>
      </c>
    </row>
    <row r="7" spans="1:5" x14ac:dyDescent="0.25">
      <c r="A7" s="6" t="s">
        <v>9</v>
      </c>
      <c r="B7" s="225" t="s">
        <v>418</v>
      </c>
      <c r="C7" s="226"/>
      <c r="D7" s="227"/>
      <c r="E7" s="8">
        <v>12308294.33</v>
      </c>
    </row>
    <row r="8" spans="1:5" x14ac:dyDescent="0.25">
      <c r="A8" s="9">
        <v>2.1</v>
      </c>
      <c r="B8" s="201" t="s">
        <v>402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>
        <v>4501625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7458083.3300000001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>
        <v>343386</v>
      </c>
    </row>
    <row r="22" spans="1:5" x14ac:dyDescent="0.25">
      <c r="A22" s="9">
        <v>2.14</v>
      </c>
      <c r="B22" s="99" t="s">
        <v>25</v>
      </c>
      <c r="C22" s="100"/>
      <c r="D22" s="10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5200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37336290.609999999</v>
      </c>
    </row>
    <row r="37" spans="1:5" x14ac:dyDescent="0.25">
      <c r="A37" s="6" t="s">
        <v>46</v>
      </c>
      <c r="B37" s="213" t="s">
        <v>419</v>
      </c>
      <c r="C37" s="214"/>
      <c r="D37" s="215"/>
      <c r="E37" s="18">
        <f>+E38+E39+E40+E41+E42</f>
        <v>2488465.54</v>
      </c>
    </row>
    <row r="38" spans="1:5" x14ac:dyDescent="0.25">
      <c r="A38" s="6"/>
      <c r="B38" s="201" t="s">
        <v>420</v>
      </c>
      <c r="C38" s="202"/>
      <c r="D38" s="203"/>
      <c r="E38" s="19">
        <v>88479.6</v>
      </c>
    </row>
    <row r="39" spans="1:5" x14ac:dyDescent="0.25">
      <c r="A39" s="6"/>
      <c r="B39" s="201" t="s">
        <v>421</v>
      </c>
      <c r="C39" s="202"/>
      <c r="D39" s="203"/>
      <c r="E39" s="10">
        <v>157609.35</v>
      </c>
    </row>
    <row r="40" spans="1:5" x14ac:dyDescent="0.25">
      <c r="A40" s="6"/>
      <c r="B40" s="204" t="s">
        <v>49</v>
      </c>
      <c r="C40" s="205"/>
      <c r="D40" s="206"/>
      <c r="E40" s="19">
        <v>1239350.81</v>
      </c>
    </row>
    <row r="41" spans="1:5" x14ac:dyDescent="0.25">
      <c r="A41" s="6"/>
      <c r="B41" s="207" t="s">
        <v>422</v>
      </c>
      <c r="C41" s="208"/>
      <c r="D41" s="209"/>
      <c r="E41" s="10">
        <v>929916.04</v>
      </c>
    </row>
    <row r="42" spans="1:5" x14ac:dyDescent="0.25">
      <c r="A42" s="6"/>
      <c r="B42" s="201" t="s">
        <v>275</v>
      </c>
      <c r="C42" s="202"/>
      <c r="D42" s="203"/>
      <c r="E42" s="10">
        <v>73109.740000000005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423</v>
      </c>
      <c r="C53" s="199"/>
      <c r="D53" s="200"/>
      <c r="E53" s="20">
        <f>-E37+E36</f>
        <v>34847825.07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2" sqref="I12"/>
    </sheetView>
  </sheetViews>
  <sheetFormatPr defaultRowHeight="15" x14ac:dyDescent="0.25"/>
  <cols>
    <col min="2" max="2" width="16.85546875" customWidth="1"/>
    <col min="3" max="4" width="16" customWidth="1"/>
    <col min="5" max="5" width="26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407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408</v>
      </c>
      <c r="C6" s="211"/>
      <c r="D6" s="212"/>
      <c r="E6" s="7">
        <v>18389625.859999999</v>
      </c>
    </row>
    <row r="7" spans="1:5" x14ac:dyDescent="0.25">
      <c r="A7" s="6" t="s">
        <v>9</v>
      </c>
      <c r="B7" s="225" t="s">
        <v>409</v>
      </c>
      <c r="C7" s="226"/>
      <c r="D7" s="227"/>
      <c r="E7" s="8">
        <v>6968791.6699999999</v>
      </c>
    </row>
    <row r="8" spans="1:5" x14ac:dyDescent="0.25">
      <c r="A8" s="9">
        <v>2.1</v>
      </c>
      <c r="B8" s="201" t="s">
        <v>402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20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87" t="s">
        <v>25</v>
      </c>
      <c r="C22" s="88"/>
      <c r="D22" s="8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5000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25358417.530000001</v>
      </c>
    </row>
    <row r="37" spans="1:5" x14ac:dyDescent="0.25">
      <c r="A37" s="6" t="s">
        <v>46</v>
      </c>
      <c r="B37" s="213" t="s">
        <v>410</v>
      </c>
      <c r="C37" s="214"/>
      <c r="D37" s="215"/>
      <c r="E37" s="18">
        <v>330421.25</v>
      </c>
    </row>
    <row r="38" spans="1:5" x14ac:dyDescent="0.25">
      <c r="A38" s="6"/>
      <c r="B38" s="201" t="s">
        <v>411</v>
      </c>
      <c r="C38" s="202"/>
      <c r="D38" s="203"/>
      <c r="E38" s="19">
        <v>36492</v>
      </c>
    </row>
    <row r="39" spans="1:5" x14ac:dyDescent="0.25">
      <c r="A39" s="6"/>
      <c r="B39" s="201" t="s">
        <v>412</v>
      </c>
      <c r="C39" s="202"/>
      <c r="D39" s="203"/>
      <c r="E39" s="10">
        <v>3465</v>
      </c>
    </row>
    <row r="40" spans="1:5" x14ac:dyDescent="0.25">
      <c r="A40" s="6"/>
      <c r="B40" s="204" t="s">
        <v>413</v>
      </c>
      <c r="C40" s="205"/>
      <c r="D40" s="206"/>
      <c r="E40" s="19">
        <v>91772.15</v>
      </c>
    </row>
    <row r="41" spans="1:5" x14ac:dyDescent="0.25">
      <c r="A41" s="6"/>
      <c r="B41" s="207" t="s">
        <v>414</v>
      </c>
      <c r="C41" s="208"/>
      <c r="D41" s="209"/>
      <c r="E41" s="10">
        <v>198692.1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415</v>
      </c>
      <c r="C53" s="199"/>
      <c r="D53" s="200"/>
      <c r="E53" s="20">
        <f>-E37+E36</f>
        <v>25027996.280000001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6" sqref="I16"/>
    </sheetView>
  </sheetViews>
  <sheetFormatPr defaultRowHeight="15" x14ac:dyDescent="0.25"/>
  <cols>
    <col min="2" max="2" width="19.28515625" customWidth="1"/>
    <col min="3" max="3" width="15.5703125" customWidth="1"/>
    <col min="4" max="4" width="14" customWidth="1"/>
    <col min="5" max="5" width="25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399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400</v>
      </c>
      <c r="C6" s="211"/>
      <c r="D6" s="212"/>
      <c r="E6" s="7">
        <v>14590200.859999999</v>
      </c>
    </row>
    <row r="7" spans="1:5" x14ac:dyDescent="0.25">
      <c r="A7" s="6" t="s">
        <v>9</v>
      </c>
      <c r="B7" s="225" t="s">
        <v>401</v>
      </c>
      <c r="C7" s="226"/>
      <c r="D7" s="227"/>
      <c r="E7" s="8">
        <v>37482313.07</v>
      </c>
    </row>
    <row r="8" spans="1:5" x14ac:dyDescent="0.25">
      <c r="A8" s="9">
        <v>2.1</v>
      </c>
      <c r="B8" s="201" t="s">
        <v>402</v>
      </c>
      <c r="C8" s="202"/>
      <c r="D8" s="203"/>
      <c r="E8" s="10">
        <v>30778223.98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87" t="s">
        <v>25</v>
      </c>
      <c r="C22" s="88"/>
      <c r="D22" s="8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3550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403</v>
      </c>
      <c r="C31" s="202"/>
      <c r="D31" s="203"/>
      <c r="E31" s="10">
        <v>2904664.09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52072513.93</v>
      </c>
    </row>
    <row r="37" spans="1:5" x14ac:dyDescent="0.25">
      <c r="A37" s="6" t="s">
        <v>46</v>
      </c>
      <c r="B37" s="213" t="s">
        <v>404</v>
      </c>
      <c r="C37" s="214"/>
      <c r="D37" s="215"/>
      <c r="E37" s="18">
        <v>33682888.07</v>
      </c>
    </row>
    <row r="38" spans="1:5" x14ac:dyDescent="0.25">
      <c r="A38" s="6"/>
      <c r="B38" s="201" t="s">
        <v>405</v>
      </c>
      <c r="C38" s="202"/>
      <c r="D38" s="203"/>
      <c r="E38" s="19">
        <v>33682888.07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222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406</v>
      </c>
      <c r="C53" s="199"/>
      <c r="D53" s="200"/>
      <c r="E53" s="20">
        <f>-E37+E36</f>
        <v>18389625.859999999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4" sqref="J14"/>
    </sheetView>
  </sheetViews>
  <sheetFormatPr defaultRowHeight="15" x14ac:dyDescent="0.25"/>
  <cols>
    <col min="2" max="2" width="15.5703125" customWidth="1"/>
    <col min="3" max="3" width="14.42578125" customWidth="1"/>
    <col min="4" max="4" width="16" customWidth="1"/>
    <col min="5" max="5" width="23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387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388</v>
      </c>
      <c r="C6" s="211"/>
      <c r="D6" s="212"/>
      <c r="E6" s="7">
        <v>15241563.210000001</v>
      </c>
    </row>
    <row r="7" spans="1:5" x14ac:dyDescent="0.25">
      <c r="A7" s="6" t="s">
        <v>9</v>
      </c>
      <c r="B7" s="225" t="s">
        <v>389</v>
      </c>
      <c r="C7" s="226"/>
      <c r="D7" s="227"/>
      <c r="E7" s="8">
        <v>4950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390</v>
      </c>
      <c r="C21" s="217"/>
      <c r="D21" s="218"/>
      <c r="E21" s="10" t="s">
        <v>0</v>
      </c>
    </row>
    <row r="22" spans="1:5" x14ac:dyDescent="0.25">
      <c r="A22" s="9">
        <v>2.14</v>
      </c>
      <c r="B22" s="87" t="s">
        <v>25</v>
      </c>
      <c r="C22" s="88"/>
      <c r="D22" s="8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4950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15246513.210000001</v>
      </c>
    </row>
    <row r="37" spans="1:5" x14ac:dyDescent="0.25">
      <c r="A37" s="6" t="s">
        <v>46</v>
      </c>
      <c r="B37" s="213" t="s">
        <v>391</v>
      </c>
      <c r="C37" s="214"/>
      <c r="D37" s="215"/>
      <c r="E37" s="18">
        <v>656312.35</v>
      </c>
    </row>
    <row r="38" spans="1:5" x14ac:dyDescent="0.25">
      <c r="A38" s="6"/>
      <c r="B38" s="201" t="s">
        <v>392</v>
      </c>
      <c r="C38" s="202"/>
      <c r="D38" s="203"/>
      <c r="E38" s="19">
        <v>39796.550000000003</v>
      </c>
    </row>
    <row r="39" spans="1:5" x14ac:dyDescent="0.25">
      <c r="A39" s="6"/>
      <c r="B39" s="201" t="s">
        <v>393</v>
      </c>
      <c r="C39" s="202"/>
      <c r="D39" s="203"/>
      <c r="E39" s="10">
        <v>500</v>
      </c>
    </row>
    <row r="40" spans="1:5" x14ac:dyDescent="0.25">
      <c r="A40" s="6"/>
      <c r="B40" s="204" t="s">
        <v>394</v>
      </c>
      <c r="C40" s="205"/>
      <c r="D40" s="206"/>
      <c r="E40" s="19">
        <v>343386</v>
      </c>
    </row>
    <row r="41" spans="1:5" x14ac:dyDescent="0.25">
      <c r="A41" s="6"/>
      <c r="B41" s="207" t="s">
        <v>395</v>
      </c>
      <c r="C41" s="208"/>
      <c r="D41" s="209"/>
      <c r="E41" s="10">
        <v>2964.6</v>
      </c>
    </row>
    <row r="42" spans="1:5" x14ac:dyDescent="0.25">
      <c r="A42" s="6"/>
      <c r="B42" s="201" t="s">
        <v>396</v>
      </c>
      <c r="C42" s="202"/>
      <c r="D42" s="203"/>
      <c r="E42" s="10">
        <v>1652.4</v>
      </c>
    </row>
    <row r="43" spans="1:5" x14ac:dyDescent="0.25">
      <c r="A43" s="6"/>
      <c r="B43" s="201" t="s">
        <v>397</v>
      </c>
      <c r="C43" s="202"/>
      <c r="D43" s="203"/>
      <c r="E43" s="10">
        <v>268012.79999999999</v>
      </c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398</v>
      </c>
      <c r="C53" s="199"/>
      <c r="D53" s="200"/>
      <c r="E53" s="20">
        <f>-E37+E36</f>
        <v>14590200.860000001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1" sqref="H11"/>
    </sheetView>
  </sheetViews>
  <sheetFormatPr defaultRowHeight="15" x14ac:dyDescent="0.25"/>
  <cols>
    <col min="2" max="2" width="17.5703125" customWidth="1"/>
    <col min="3" max="3" width="15" customWidth="1"/>
    <col min="4" max="4" width="11.42578125" customWidth="1"/>
    <col min="5" max="5" width="23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378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379</v>
      </c>
      <c r="C6" s="211"/>
      <c r="D6" s="212"/>
      <c r="E6" s="7">
        <v>13256783.99</v>
      </c>
    </row>
    <row r="7" spans="1:5" x14ac:dyDescent="0.25">
      <c r="A7" s="6" t="s">
        <v>9</v>
      </c>
      <c r="B7" s="225" t="s">
        <v>380</v>
      </c>
      <c r="C7" s="226"/>
      <c r="D7" s="227"/>
      <c r="E7" s="8">
        <v>2395725.9500000002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>
        <v>2391125.9500000002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84" t="s">
        <v>25</v>
      </c>
      <c r="C22" s="85"/>
      <c r="D22" s="8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15652509.940000001</v>
      </c>
    </row>
    <row r="37" spans="1:5" x14ac:dyDescent="0.25">
      <c r="A37" s="6" t="s">
        <v>46</v>
      </c>
      <c r="B37" s="213" t="s">
        <v>381</v>
      </c>
      <c r="C37" s="214"/>
      <c r="D37" s="215"/>
      <c r="E37" s="18">
        <v>410946.73</v>
      </c>
    </row>
    <row r="38" spans="1:5" x14ac:dyDescent="0.25">
      <c r="A38" s="6"/>
      <c r="B38" s="201" t="s">
        <v>382</v>
      </c>
      <c r="C38" s="202"/>
      <c r="D38" s="203"/>
      <c r="E38" s="19">
        <v>25234.63</v>
      </c>
    </row>
    <row r="39" spans="1:5" x14ac:dyDescent="0.25">
      <c r="A39" s="6"/>
      <c r="B39" s="201" t="s">
        <v>383</v>
      </c>
      <c r="C39" s="202"/>
      <c r="D39" s="203"/>
      <c r="E39" s="10">
        <v>112917.98</v>
      </c>
    </row>
    <row r="40" spans="1:5" x14ac:dyDescent="0.25">
      <c r="A40" s="6"/>
      <c r="B40" s="204" t="s">
        <v>384</v>
      </c>
      <c r="C40" s="205"/>
      <c r="D40" s="206"/>
      <c r="E40" s="19">
        <v>155705.51</v>
      </c>
    </row>
    <row r="41" spans="1:5" x14ac:dyDescent="0.25">
      <c r="A41" s="6"/>
      <c r="B41" s="207" t="s">
        <v>385</v>
      </c>
      <c r="C41" s="208"/>
      <c r="D41" s="209"/>
      <c r="E41" s="10">
        <v>117088.61</v>
      </c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386</v>
      </c>
      <c r="C53" s="199"/>
      <c r="D53" s="200"/>
      <c r="E53" s="20">
        <f>-E37+E36</f>
        <v>15241563.210000001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19" workbookViewId="0">
      <selection activeCell="I10" sqref="I10"/>
    </sheetView>
  </sheetViews>
  <sheetFormatPr defaultRowHeight="15" x14ac:dyDescent="0.25"/>
  <cols>
    <col min="2" max="2" width="15.42578125" customWidth="1"/>
    <col min="3" max="3" width="14.28515625" customWidth="1"/>
    <col min="4" max="4" width="12" customWidth="1"/>
    <col min="5" max="5" width="24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373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374</v>
      </c>
      <c r="C6" s="211"/>
      <c r="D6" s="212"/>
      <c r="E6" s="7">
        <v>13314212.57</v>
      </c>
    </row>
    <row r="7" spans="1:5" x14ac:dyDescent="0.25">
      <c r="A7" s="6" t="s">
        <v>9</v>
      </c>
      <c r="B7" s="225" t="s">
        <v>375</v>
      </c>
      <c r="C7" s="226"/>
      <c r="D7" s="227"/>
      <c r="E7" s="8">
        <v>3900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84" t="s">
        <v>25</v>
      </c>
      <c r="C22" s="85"/>
      <c r="D22" s="8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3900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13318112.57</v>
      </c>
    </row>
    <row r="37" spans="1:5" x14ac:dyDescent="0.25">
      <c r="A37" s="6" t="s">
        <v>46</v>
      </c>
      <c r="B37" s="213" t="s">
        <v>376</v>
      </c>
      <c r="C37" s="214"/>
      <c r="D37" s="215"/>
      <c r="E37" s="18">
        <v>61328.58</v>
      </c>
    </row>
    <row r="38" spans="1:5" x14ac:dyDescent="0.25">
      <c r="A38" s="6"/>
      <c r="B38" s="201" t="s">
        <v>369</v>
      </c>
      <c r="C38" s="202"/>
      <c r="D38" s="203"/>
      <c r="E38" s="19">
        <v>61328.58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377</v>
      </c>
      <c r="C53" s="199"/>
      <c r="D53" s="200"/>
      <c r="E53" s="20">
        <f>-E37+E36</f>
        <v>13256783.99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0" sqref="I10"/>
    </sheetView>
  </sheetViews>
  <sheetFormatPr defaultRowHeight="15" x14ac:dyDescent="0.25"/>
  <cols>
    <col min="2" max="2" width="16.42578125" customWidth="1"/>
    <col min="3" max="3" width="13.5703125" customWidth="1"/>
    <col min="4" max="4" width="16.42578125" customWidth="1"/>
    <col min="5" max="5" width="24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734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735</v>
      </c>
      <c r="C6" s="211"/>
      <c r="D6" s="212"/>
      <c r="E6" s="7">
        <v>14991777.59</v>
      </c>
    </row>
    <row r="7" spans="1:5" x14ac:dyDescent="0.25">
      <c r="A7" s="6" t="s">
        <v>9</v>
      </c>
      <c r="B7" s="225" t="s">
        <v>736</v>
      </c>
      <c r="C7" s="226"/>
      <c r="D7" s="227"/>
      <c r="E7" s="8">
        <v>9615364.8800000008</v>
      </c>
    </row>
    <row r="8" spans="1:5" x14ac:dyDescent="0.25">
      <c r="A8" s="9">
        <v>2.1</v>
      </c>
      <c r="B8" s="201" t="s">
        <v>724</v>
      </c>
      <c r="C8" s="202"/>
      <c r="D8" s="203"/>
      <c r="E8" s="10"/>
    </row>
    <row r="9" spans="1:5" x14ac:dyDescent="0.25">
      <c r="A9" s="9">
        <v>2.2000000000000002</v>
      </c>
      <c r="B9" s="201" t="s">
        <v>725</v>
      </c>
      <c r="C9" s="202"/>
      <c r="D9" s="203"/>
      <c r="E9" s="10"/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737</v>
      </c>
      <c r="C11" s="202"/>
      <c r="D11" s="203"/>
      <c r="E11" s="10">
        <v>702221.62</v>
      </c>
    </row>
    <row r="12" spans="1:5" x14ac:dyDescent="0.25">
      <c r="A12" s="9">
        <v>2.4</v>
      </c>
      <c r="B12" s="201" t="s">
        <v>738</v>
      </c>
      <c r="C12" s="202"/>
      <c r="D12" s="203"/>
      <c r="E12" s="10">
        <v>7458083.3300000001</v>
      </c>
    </row>
    <row r="13" spans="1:5" x14ac:dyDescent="0.25">
      <c r="A13" s="9">
        <v>2.5</v>
      </c>
      <c r="B13" s="201" t="s">
        <v>739</v>
      </c>
      <c r="C13" s="202"/>
      <c r="D13" s="203"/>
      <c r="E13" s="10">
        <v>60856.61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728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740</v>
      </c>
      <c r="C18" s="202"/>
      <c r="D18" s="203"/>
      <c r="E18" s="10">
        <v>997383.32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741</v>
      </c>
      <c r="C21" s="217"/>
      <c r="D21" s="218"/>
      <c r="E21" s="10">
        <v>394170</v>
      </c>
    </row>
    <row r="22" spans="1:5" x14ac:dyDescent="0.25">
      <c r="A22" s="9">
        <v>2.14</v>
      </c>
      <c r="B22" s="189" t="s">
        <v>25</v>
      </c>
      <c r="C22" s="190"/>
      <c r="D22" s="19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2650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24607142.469999999</v>
      </c>
    </row>
    <row r="37" spans="1:5" x14ac:dyDescent="0.25">
      <c r="A37" s="6" t="s">
        <v>46</v>
      </c>
      <c r="B37" s="213" t="s">
        <v>742</v>
      </c>
      <c r="C37" s="214"/>
      <c r="D37" s="215"/>
      <c r="E37" s="18">
        <f>+E38+E39+E40+E41+E42+E43+E44+E45+E46+E47</f>
        <v>10918399.66</v>
      </c>
    </row>
    <row r="38" spans="1:5" x14ac:dyDescent="0.25">
      <c r="A38" s="6"/>
      <c r="B38" s="201" t="s">
        <v>743</v>
      </c>
      <c r="C38" s="202"/>
      <c r="D38" s="203"/>
      <c r="E38" s="19">
        <v>23246</v>
      </c>
    </row>
    <row r="39" spans="1:5" x14ac:dyDescent="0.25">
      <c r="A39" s="6"/>
      <c r="B39" s="201" t="s">
        <v>744</v>
      </c>
      <c r="C39" s="202"/>
      <c r="D39" s="203"/>
      <c r="E39" s="10">
        <v>256329.11</v>
      </c>
    </row>
    <row r="40" spans="1:5" x14ac:dyDescent="0.25">
      <c r="A40" s="6"/>
      <c r="B40" s="204" t="s">
        <v>745</v>
      </c>
      <c r="C40" s="205"/>
      <c r="D40" s="206"/>
      <c r="E40" s="19">
        <v>394170</v>
      </c>
    </row>
    <row r="41" spans="1:5" x14ac:dyDescent="0.25">
      <c r="A41" s="6"/>
      <c r="B41" s="207" t="s">
        <v>746</v>
      </c>
      <c r="C41" s="208"/>
      <c r="D41" s="209"/>
      <c r="E41" s="10">
        <v>2964.6</v>
      </c>
    </row>
    <row r="42" spans="1:5" x14ac:dyDescent="0.25">
      <c r="A42" s="6"/>
      <c r="B42" s="201" t="s">
        <v>747</v>
      </c>
      <c r="C42" s="202"/>
      <c r="D42" s="203"/>
      <c r="E42" s="10">
        <v>1652.4</v>
      </c>
    </row>
    <row r="43" spans="1:5" x14ac:dyDescent="0.25">
      <c r="A43" s="6"/>
      <c r="B43" s="201" t="s">
        <v>748</v>
      </c>
      <c r="C43" s="202"/>
      <c r="D43" s="203"/>
      <c r="E43" s="10">
        <v>5606065.5999999996</v>
      </c>
    </row>
    <row r="44" spans="1:5" x14ac:dyDescent="0.25">
      <c r="A44" s="6"/>
      <c r="B44" s="201" t="s">
        <v>749</v>
      </c>
      <c r="C44" s="202"/>
      <c r="D44" s="203"/>
      <c r="E44" s="10">
        <v>1156084.48</v>
      </c>
    </row>
    <row r="45" spans="1:5" x14ac:dyDescent="0.25">
      <c r="A45" s="6"/>
      <c r="B45" s="201" t="s">
        <v>750</v>
      </c>
      <c r="C45" s="202"/>
      <c r="D45" s="203"/>
      <c r="E45" s="10">
        <v>2606942.16</v>
      </c>
    </row>
    <row r="46" spans="1:5" x14ac:dyDescent="0.25">
      <c r="A46" s="6"/>
      <c r="B46" s="201" t="s">
        <v>751</v>
      </c>
      <c r="C46" s="202"/>
      <c r="D46" s="203"/>
      <c r="E46" s="10">
        <v>223855.84</v>
      </c>
    </row>
    <row r="47" spans="1:5" x14ac:dyDescent="0.25">
      <c r="A47" s="6"/>
      <c r="B47" s="201" t="s">
        <v>752</v>
      </c>
      <c r="C47" s="202"/>
      <c r="D47" s="203"/>
      <c r="E47" s="10">
        <v>647089.47</v>
      </c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753</v>
      </c>
      <c r="C53" s="199"/>
      <c r="D53" s="200"/>
      <c r="E53" s="20">
        <f>-E37+E36</f>
        <v>13688742.809999999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G5" sqref="G5"/>
    </sheetView>
  </sheetViews>
  <sheetFormatPr defaultRowHeight="15" x14ac:dyDescent="0.25"/>
  <cols>
    <col min="2" max="2" width="18.5703125" customWidth="1"/>
    <col min="3" max="3" width="15" customWidth="1"/>
    <col min="4" max="4" width="16.5703125" customWidth="1"/>
    <col min="5" max="5" width="23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364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365</v>
      </c>
      <c r="C6" s="211"/>
      <c r="D6" s="212"/>
      <c r="E6" s="7">
        <v>18079805.48</v>
      </c>
    </row>
    <row r="7" spans="1:5" x14ac:dyDescent="0.25">
      <c r="A7" s="6" t="s">
        <v>9</v>
      </c>
      <c r="B7" s="225" t="s">
        <v>366</v>
      </c>
      <c r="C7" s="226"/>
      <c r="D7" s="227"/>
      <c r="E7" s="8">
        <v>64578.559999999998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367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84" t="s">
        <v>25</v>
      </c>
      <c r="C22" s="85"/>
      <c r="D22" s="8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3250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>
        <v>61328.56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18144384.039999999</v>
      </c>
    </row>
    <row r="37" spans="1:5" x14ac:dyDescent="0.25">
      <c r="A37" s="6" t="s">
        <v>46</v>
      </c>
      <c r="B37" s="213" t="s">
        <v>368</v>
      </c>
      <c r="C37" s="214"/>
      <c r="D37" s="215"/>
      <c r="E37" s="18">
        <v>4830171.47</v>
      </c>
    </row>
    <row r="38" spans="1:5" x14ac:dyDescent="0.25">
      <c r="A38" s="6"/>
      <c r="B38" s="201" t="s">
        <v>369</v>
      </c>
      <c r="C38" s="202"/>
      <c r="D38" s="203"/>
      <c r="E38" s="19">
        <v>2398406.41</v>
      </c>
    </row>
    <row r="39" spans="1:5" x14ac:dyDescent="0.25">
      <c r="A39" s="6"/>
      <c r="B39" s="201" t="s">
        <v>370</v>
      </c>
      <c r="C39" s="202"/>
      <c r="D39" s="203"/>
      <c r="E39" s="10">
        <v>40639.11</v>
      </c>
    </row>
    <row r="40" spans="1:5" x14ac:dyDescent="0.25">
      <c r="A40" s="6"/>
      <c r="B40" s="204" t="s">
        <v>371</v>
      </c>
      <c r="C40" s="205"/>
      <c r="D40" s="206"/>
      <c r="E40" s="19">
        <v>2391125.9500000002</v>
      </c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372</v>
      </c>
      <c r="C53" s="199"/>
      <c r="D53" s="200"/>
      <c r="E53" s="20">
        <f>-E37+E36</f>
        <v>13314212.57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9"/>
  <sheetViews>
    <sheetView workbookViewId="0">
      <selection activeCell="I13" sqref="I13"/>
    </sheetView>
  </sheetViews>
  <sheetFormatPr defaultRowHeight="15" x14ac:dyDescent="0.25"/>
  <cols>
    <col min="2" max="2" width="15.5703125" customWidth="1"/>
    <col min="3" max="3" width="17.7109375" customWidth="1"/>
    <col min="4" max="4" width="13.7109375" customWidth="1"/>
    <col min="5" max="5" width="24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352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353</v>
      </c>
      <c r="C6" s="211"/>
      <c r="D6" s="212"/>
      <c r="E6" s="7">
        <v>13867522.039999999</v>
      </c>
    </row>
    <row r="7" spans="1:5" x14ac:dyDescent="0.25">
      <c r="A7" s="6" t="s">
        <v>9</v>
      </c>
      <c r="B7" s="225" t="s">
        <v>354</v>
      </c>
      <c r="C7" s="226"/>
      <c r="D7" s="227"/>
      <c r="E7" s="8">
        <v>4232203.4400000004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>
        <v>1829496.9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84" t="s">
        <v>25</v>
      </c>
      <c r="C22" s="85"/>
      <c r="D22" s="8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4300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355</v>
      </c>
      <c r="C27" s="202"/>
      <c r="D27" s="203"/>
      <c r="E27" s="10">
        <v>2398406.54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18099725.48</v>
      </c>
    </row>
    <row r="37" spans="1:5" x14ac:dyDescent="0.25">
      <c r="A37" s="6" t="s">
        <v>46</v>
      </c>
      <c r="B37" s="213" t="s">
        <v>356</v>
      </c>
      <c r="C37" s="214"/>
      <c r="D37" s="215"/>
      <c r="E37" s="18">
        <v>19920</v>
      </c>
    </row>
    <row r="38" spans="1:5" x14ac:dyDescent="0.25">
      <c r="A38" s="6"/>
      <c r="B38" s="201" t="s">
        <v>357</v>
      </c>
      <c r="C38" s="202"/>
      <c r="D38" s="203"/>
      <c r="E38" s="19">
        <v>19920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358</v>
      </c>
      <c r="C53" s="199"/>
      <c r="D53" s="200"/>
      <c r="E53" s="20">
        <f>-E37+E36</f>
        <v>18079805.48</v>
      </c>
    </row>
    <row r="54" spans="1:5" x14ac:dyDescent="0.25">
      <c r="A54" s="231" t="s">
        <v>359</v>
      </c>
      <c r="B54" s="232"/>
      <c r="C54" s="232"/>
      <c r="D54" s="232"/>
      <c r="E54" s="90"/>
    </row>
    <row r="55" spans="1:5" x14ac:dyDescent="0.25">
      <c r="A55" s="91" t="s">
        <v>7</v>
      </c>
      <c r="B55" s="233" t="s">
        <v>353</v>
      </c>
      <c r="C55" s="234"/>
      <c r="D55" s="234"/>
      <c r="E55" s="92">
        <v>4407204.72</v>
      </c>
    </row>
    <row r="56" spans="1:5" x14ac:dyDescent="0.25">
      <c r="A56" s="91" t="s">
        <v>9</v>
      </c>
      <c r="B56" s="235" t="s">
        <v>360</v>
      </c>
      <c r="C56" s="236"/>
      <c r="D56" s="236"/>
      <c r="E56" s="93">
        <v>240000</v>
      </c>
    </row>
    <row r="57" spans="1:5" x14ac:dyDescent="0.25">
      <c r="A57" s="91"/>
      <c r="B57" s="228" t="s">
        <v>0</v>
      </c>
      <c r="C57" s="229"/>
      <c r="D57" s="230"/>
      <c r="E57" s="94" t="s">
        <v>0</v>
      </c>
    </row>
    <row r="58" spans="1:5" x14ac:dyDescent="0.25">
      <c r="A58" s="91" t="s">
        <v>44</v>
      </c>
      <c r="B58" s="233" t="s">
        <v>361</v>
      </c>
      <c r="C58" s="234"/>
      <c r="D58" s="234"/>
      <c r="E58" s="92">
        <f>+E56+E55</f>
        <v>4647204.72</v>
      </c>
    </row>
    <row r="59" spans="1:5" x14ac:dyDescent="0.25">
      <c r="A59" s="91" t="s">
        <v>46</v>
      </c>
      <c r="B59" s="238" t="s">
        <v>362</v>
      </c>
      <c r="C59" s="239"/>
      <c r="D59" s="240"/>
      <c r="E59" s="95">
        <v>0</v>
      </c>
    </row>
    <row r="60" spans="1:5" x14ac:dyDescent="0.25">
      <c r="A60" s="91" t="s">
        <v>0</v>
      </c>
      <c r="B60" s="241"/>
      <c r="C60" s="242"/>
      <c r="D60" s="243"/>
      <c r="E60" s="94"/>
    </row>
    <row r="61" spans="1:5" x14ac:dyDescent="0.25">
      <c r="A61" s="96" t="s">
        <v>0</v>
      </c>
      <c r="B61" s="244"/>
      <c r="C61" s="245"/>
      <c r="D61" s="245"/>
      <c r="E61" s="94"/>
    </row>
    <row r="62" spans="1:5" x14ac:dyDescent="0.25">
      <c r="A62" s="91" t="s">
        <v>0</v>
      </c>
      <c r="B62" s="246" t="s">
        <v>0</v>
      </c>
      <c r="C62" s="247"/>
      <c r="D62" s="248"/>
      <c r="E62" s="94" t="s">
        <v>0</v>
      </c>
    </row>
    <row r="63" spans="1:5" x14ac:dyDescent="0.25">
      <c r="A63" s="91" t="s">
        <v>0</v>
      </c>
      <c r="B63" s="249" t="s">
        <v>0</v>
      </c>
      <c r="C63" s="250"/>
      <c r="D63" s="250"/>
      <c r="E63" s="94" t="s">
        <v>0</v>
      </c>
    </row>
    <row r="64" spans="1:5" x14ac:dyDescent="0.25">
      <c r="A64" s="91" t="s">
        <v>0</v>
      </c>
      <c r="B64" s="249" t="s">
        <v>0</v>
      </c>
      <c r="C64" s="250"/>
      <c r="D64" s="250"/>
      <c r="E64" s="94" t="s">
        <v>0</v>
      </c>
    </row>
    <row r="65" spans="1:5" x14ac:dyDescent="0.25">
      <c r="A65" s="91"/>
      <c r="B65" s="249" t="s">
        <v>0</v>
      </c>
      <c r="C65" s="250"/>
      <c r="D65" s="250"/>
      <c r="E65" s="94" t="s">
        <v>0</v>
      </c>
    </row>
    <row r="66" spans="1:5" x14ac:dyDescent="0.25">
      <c r="A66" s="91"/>
      <c r="B66" s="233" t="s">
        <v>0</v>
      </c>
      <c r="C66" s="234"/>
      <c r="D66" s="234"/>
      <c r="E66" s="94" t="s">
        <v>0</v>
      </c>
    </row>
    <row r="67" spans="1:5" x14ac:dyDescent="0.25">
      <c r="A67" s="91"/>
      <c r="B67" s="233" t="s">
        <v>0</v>
      </c>
      <c r="C67" s="234"/>
      <c r="D67" s="234"/>
      <c r="E67" s="94" t="s">
        <v>0</v>
      </c>
    </row>
    <row r="68" spans="1:5" x14ac:dyDescent="0.25">
      <c r="A68" s="91"/>
      <c r="B68" s="233" t="s">
        <v>0</v>
      </c>
      <c r="C68" s="234"/>
      <c r="D68" s="234"/>
      <c r="E68" s="94" t="s">
        <v>0</v>
      </c>
    </row>
    <row r="69" spans="1:5" x14ac:dyDescent="0.25">
      <c r="A69" s="91"/>
      <c r="B69" s="233" t="s">
        <v>0</v>
      </c>
      <c r="C69" s="234"/>
      <c r="D69" s="237"/>
      <c r="E69" s="97" t="s">
        <v>0</v>
      </c>
    </row>
    <row r="70" spans="1:5" x14ac:dyDescent="0.25">
      <c r="A70" s="91"/>
      <c r="B70" s="233" t="s">
        <v>0</v>
      </c>
      <c r="C70" s="234"/>
      <c r="D70" s="237"/>
      <c r="E70" s="97" t="s">
        <v>0</v>
      </c>
    </row>
    <row r="71" spans="1:5" x14ac:dyDescent="0.25">
      <c r="A71" s="91"/>
      <c r="B71" s="228"/>
      <c r="C71" s="229"/>
      <c r="D71" s="230"/>
      <c r="E71" s="97"/>
    </row>
    <row r="72" spans="1:5" x14ac:dyDescent="0.25">
      <c r="A72" s="91"/>
      <c r="B72" s="233" t="s">
        <v>0</v>
      </c>
      <c r="C72" s="234"/>
      <c r="D72" s="237"/>
      <c r="E72" s="97" t="s">
        <v>0</v>
      </c>
    </row>
    <row r="73" spans="1:5" x14ac:dyDescent="0.25">
      <c r="A73" s="91"/>
      <c r="B73" s="233" t="s">
        <v>0</v>
      </c>
      <c r="C73" s="234"/>
      <c r="D73" s="237"/>
      <c r="E73" s="97" t="s">
        <v>0</v>
      </c>
    </row>
    <row r="74" spans="1:5" x14ac:dyDescent="0.25">
      <c r="A74" s="91"/>
      <c r="B74" s="233" t="s">
        <v>0</v>
      </c>
      <c r="C74" s="234"/>
      <c r="D74" s="237"/>
      <c r="E74" s="97" t="s">
        <v>0</v>
      </c>
    </row>
    <row r="75" spans="1:5" x14ac:dyDescent="0.25">
      <c r="A75" s="91"/>
      <c r="B75" s="233" t="s">
        <v>0</v>
      </c>
      <c r="C75" s="234"/>
      <c r="D75" s="237"/>
      <c r="E75" s="97" t="s">
        <v>0</v>
      </c>
    </row>
    <row r="76" spans="1:5" x14ac:dyDescent="0.25">
      <c r="A76" s="91"/>
      <c r="B76" s="233" t="s">
        <v>0</v>
      </c>
      <c r="C76" s="234"/>
      <c r="D76" s="237"/>
      <c r="E76" s="97" t="s">
        <v>0</v>
      </c>
    </row>
    <row r="77" spans="1:5" x14ac:dyDescent="0.25">
      <c r="A77" s="91"/>
      <c r="B77" s="233" t="s">
        <v>0</v>
      </c>
      <c r="C77" s="234"/>
      <c r="D77" s="237"/>
      <c r="E77" s="97" t="s">
        <v>0</v>
      </c>
    </row>
    <row r="78" spans="1:5" x14ac:dyDescent="0.25">
      <c r="A78" s="91"/>
      <c r="B78" s="233" t="s">
        <v>0</v>
      </c>
      <c r="C78" s="234"/>
      <c r="D78" s="237"/>
      <c r="E78" s="97" t="s">
        <v>0</v>
      </c>
    </row>
    <row r="79" spans="1:5" x14ac:dyDescent="0.25">
      <c r="A79" s="91"/>
      <c r="B79" s="251" t="s">
        <v>363</v>
      </c>
      <c r="C79" s="252"/>
      <c r="D79" s="253"/>
      <c r="E79" s="98">
        <f>-E59+E58</f>
        <v>4647204.72</v>
      </c>
    </row>
  </sheetData>
  <mergeCells count="76">
    <mergeCell ref="B76:D76"/>
    <mergeCell ref="B77:D77"/>
    <mergeCell ref="B78:D78"/>
    <mergeCell ref="B79:D79"/>
    <mergeCell ref="B70:D70"/>
    <mergeCell ref="B71:D71"/>
    <mergeCell ref="B72:D72"/>
    <mergeCell ref="B73:D73"/>
    <mergeCell ref="B74:D74"/>
    <mergeCell ref="B75:D75"/>
    <mergeCell ref="B69:D69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57:D57"/>
    <mergeCell ref="B46:D46"/>
    <mergeCell ref="B47:D47"/>
    <mergeCell ref="B48:D48"/>
    <mergeCell ref="B49:D49"/>
    <mergeCell ref="B50:D50"/>
    <mergeCell ref="B51:D51"/>
    <mergeCell ref="B52:D52"/>
    <mergeCell ref="B53:D53"/>
    <mergeCell ref="A54:D54"/>
    <mergeCell ref="B55:D55"/>
    <mergeCell ref="B56:D56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4" sqref="I14"/>
    </sheetView>
  </sheetViews>
  <sheetFormatPr defaultRowHeight="15" x14ac:dyDescent="0.25"/>
  <cols>
    <col min="2" max="2" width="18.5703125" customWidth="1"/>
    <col min="3" max="3" width="12.7109375" customWidth="1"/>
    <col min="4" max="4" width="15.28515625" customWidth="1"/>
    <col min="5" max="5" width="24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340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341</v>
      </c>
      <c r="C6" s="211"/>
      <c r="D6" s="212"/>
      <c r="E6" s="7">
        <v>14725123.91</v>
      </c>
    </row>
    <row r="7" spans="1:5" x14ac:dyDescent="0.25">
      <c r="A7" s="6" t="s">
        <v>9</v>
      </c>
      <c r="B7" s="225" t="s">
        <v>342</v>
      </c>
      <c r="C7" s="226"/>
      <c r="D7" s="227"/>
      <c r="E7" s="8">
        <v>5150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84" t="s">
        <v>25</v>
      </c>
      <c r="C22" s="85"/>
      <c r="D22" s="8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5150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14730273.91</v>
      </c>
    </row>
    <row r="37" spans="1:5" x14ac:dyDescent="0.25">
      <c r="A37" s="6" t="s">
        <v>46</v>
      </c>
      <c r="B37" s="213" t="s">
        <v>343</v>
      </c>
      <c r="C37" s="214"/>
      <c r="D37" s="215"/>
      <c r="E37" s="18">
        <v>862751.87</v>
      </c>
    </row>
    <row r="38" spans="1:5" x14ac:dyDescent="0.25">
      <c r="A38" s="6"/>
      <c r="B38" s="201" t="s">
        <v>344</v>
      </c>
      <c r="C38" s="202"/>
      <c r="D38" s="203"/>
      <c r="E38" s="19">
        <v>500</v>
      </c>
    </row>
    <row r="39" spans="1:5" x14ac:dyDescent="0.25">
      <c r="A39" s="6"/>
      <c r="B39" s="201" t="s">
        <v>345</v>
      </c>
      <c r="C39" s="202"/>
      <c r="D39" s="203"/>
      <c r="E39" s="10">
        <v>500</v>
      </c>
    </row>
    <row r="40" spans="1:5" x14ac:dyDescent="0.25">
      <c r="A40" s="6"/>
      <c r="B40" s="204" t="s">
        <v>346</v>
      </c>
      <c r="C40" s="205"/>
      <c r="D40" s="206"/>
      <c r="E40" s="19">
        <v>213150.3</v>
      </c>
    </row>
    <row r="41" spans="1:5" x14ac:dyDescent="0.25">
      <c r="A41" s="6"/>
      <c r="B41" s="207" t="s">
        <v>347</v>
      </c>
      <c r="C41" s="208"/>
      <c r="D41" s="209"/>
      <c r="E41" s="10">
        <v>599521.06999999995</v>
      </c>
    </row>
    <row r="42" spans="1:5" x14ac:dyDescent="0.25">
      <c r="A42" s="6"/>
      <c r="B42" s="201" t="s">
        <v>348</v>
      </c>
      <c r="C42" s="202"/>
      <c r="D42" s="203"/>
      <c r="E42" s="10">
        <v>35363</v>
      </c>
    </row>
    <row r="43" spans="1:5" x14ac:dyDescent="0.25">
      <c r="A43" s="6"/>
      <c r="B43" s="201" t="s">
        <v>349</v>
      </c>
      <c r="C43" s="202"/>
      <c r="D43" s="203"/>
      <c r="E43" s="10">
        <v>5197.5</v>
      </c>
    </row>
    <row r="44" spans="1:5" x14ac:dyDescent="0.25">
      <c r="A44" s="6"/>
      <c r="B44" s="201" t="s">
        <v>350</v>
      </c>
      <c r="C44" s="202"/>
      <c r="D44" s="203"/>
      <c r="E44" s="10">
        <v>8520</v>
      </c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351</v>
      </c>
      <c r="C53" s="199"/>
      <c r="D53" s="200"/>
      <c r="E53" s="20">
        <f>-E37+E36</f>
        <v>13867522.040000001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13" workbookViewId="0">
      <selection activeCell="I13" sqref="I13"/>
    </sheetView>
  </sheetViews>
  <sheetFormatPr defaultRowHeight="15" x14ac:dyDescent="0.25"/>
  <cols>
    <col min="2" max="2" width="20" customWidth="1"/>
    <col min="3" max="3" width="16.85546875" customWidth="1"/>
    <col min="4" max="4" width="18.7109375" customWidth="1"/>
    <col min="5" max="5" width="24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328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329</v>
      </c>
      <c r="C6" s="211"/>
      <c r="D6" s="212"/>
      <c r="E6" s="7">
        <v>31446605.719999999</v>
      </c>
    </row>
    <row r="7" spans="1:5" x14ac:dyDescent="0.25">
      <c r="A7" s="6" t="s">
        <v>9</v>
      </c>
      <c r="B7" s="225" t="s">
        <v>330</v>
      </c>
      <c r="C7" s="226"/>
      <c r="D7" s="227"/>
      <c r="E7" s="8">
        <v>324788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81" t="s">
        <v>25</v>
      </c>
      <c r="C22" s="82"/>
      <c r="D22" s="83"/>
      <c r="E22" s="10">
        <v>35363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4300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31771393.719999999</v>
      </c>
    </row>
    <row r="37" spans="1:5" x14ac:dyDescent="0.25">
      <c r="A37" s="6" t="s">
        <v>46</v>
      </c>
      <c r="B37" s="213" t="s">
        <v>331</v>
      </c>
      <c r="C37" s="214"/>
      <c r="D37" s="215"/>
      <c r="E37" s="18">
        <v>17046269.809999999</v>
      </c>
    </row>
    <row r="38" spans="1:5" x14ac:dyDescent="0.25">
      <c r="A38" s="6"/>
      <c r="B38" s="201" t="s">
        <v>332</v>
      </c>
      <c r="C38" s="202"/>
      <c r="D38" s="203"/>
      <c r="E38" s="19">
        <v>33611.839999999997</v>
      </c>
    </row>
    <row r="39" spans="1:5" x14ac:dyDescent="0.25">
      <c r="A39" s="6"/>
      <c r="B39" s="201" t="s">
        <v>333</v>
      </c>
      <c r="C39" s="202"/>
      <c r="D39" s="203"/>
      <c r="E39" s="10">
        <v>4303051.1399999997</v>
      </c>
    </row>
    <row r="40" spans="1:5" x14ac:dyDescent="0.25">
      <c r="A40" s="6"/>
      <c r="B40" s="204" t="s">
        <v>334</v>
      </c>
      <c r="C40" s="205"/>
      <c r="D40" s="206"/>
      <c r="E40" s="19">
        <v>4160093.51</v>
      </c>
    </row>
    <row r="41" spans="1:5" x14ac:dyDescent="0.25">
      <c r="A41" s="6"/>
      <c r="B41" s="207" t="s">
        <v>335</v>
      </c>
      <c r="C41" s="208"/>
      <c r="D41" s="209"/>
      <c r="E41" s="10">
        <v>3290137.74</v>
      </c>
    </row>
    <row r="42" spans="1:5" x14ac:dyDescent="0.25">
      <c r="A42" s="6"/>
      <c r="B42" s="201" t="s">
        <v>336</v>
      </c>
      <c r="C42" s="202"/>
      <c r="D42" s="203"/>
      <c r="E42" s="10">
        <v>3939265.44</v>
      </c>
    </row>
    <row r="43" spans="1:5" x14ac:dyDescent="0.25">
      <c r="A43" s="6"/>
      <c r="B43" s="201" t="s">
        <v>337</v>
      </c>
      <c r="C43" s="202"/>
      <c r="D43" s="203"/>
      <c r="E43" s="10">
        <v>716110.14</v>
      </c>
    </row>
    <row r="44" spans="1:5" x14ac:dyDescent="0.25">
      <c r="A44" s="6"/>
      <c r="B44" s="201" t="s">
        <v>338</v>
      </c>
      <c r="C44" s="202"/>
      <c r="D44" s="203"/>
      <c r="E44" s="10">
        <v>100000</v>
      </c>
    </row>
    <row r="45" spans="1:5" x14ac:dyDescent="0.25">
      <c r="A45" s="6"/>
      <c r="B45" s="201" t="s">
        <v>291</v>
      </c>
      <c r="C45" s="202"/>
      <c r="D45" s="203"/>
      <c r="E45" s="10">
        <v>504000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339</v>
      </c>
      <c r="C53" s="199"/>
      <c r="D53" s="200"/>
      <c r="E53" s="20">
        <f>-E37+E36</f>
        <v>14725123.91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P19" sqref="P19"/>
    </sheetView>
  </sheetViews>
  <sheetFormatPr defaultRowHeight="15" x14ac:dyDescent="0.25"/>
  <cols>
    <col min="2" max="2" width="18.140625" customWidth="1"/>
    <col min="3" max="3" width="13.5703125" customWidth="1"/>
    <col min="4" max="4" width="14" customWidth="1"/>
    <col min="5" max="5" width="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318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319</v>
      </c>
      <c r="C6" s="211"/>
      <c r="D6" s="212"/>
      <c r="E6" s="7">
        <v>17029919.960000001</v>
      </c>
    </row>
    <row r="7" spans="1:5" x14ac:dyDescent="0.25">
      <c r="A7" s="6" t="s">
        <v>9</v>
      </c>
      <c r="B7" s="225" t="s">
        <v>320</v>
      </c>
      <c r="C7" s="226"/>
      <c r="D7" s="227"/>
      <c r="E7" s="8">
        <v>22416975</v>
      </c>
    </row>
    <row r="8" spans="1:5" x14ac:dyDescent="0.25">
      <c r="A8" s="9">
        <v>2.1</v>
      </c>
      <c r="B8" s="201" t="s">
        <v>313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>
        <v>4501625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7458083.3300000001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20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21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8" t="s">
        <v>25</v>
      </c>
      <c r="C22" s="79"/>
      <c r="D22" s="8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39446894.960000001</v>
      </c>
    </row>
    <row r="37" spans="1:5" x14ac:dyDescent="0.25">
      <c r="A37" s="6" t="s">
        <v>46</v>
      </c>
      <c r="B37" s="213" t="s">
        <v>321</v>
      </c>
      <c r="C37" s="214"/>
      <c r="D37" s="215"/>
      <c r="E37" s="18">
        <v>8000289.2400000002</v>
      </c>
    </row>
    <row r="38" spans="1:5" x14ac:dyDescent="0.25">
      <c r="A38" s="6"/>
      <c r="B38" s="201" t="s">
        <v>322</v>
      </c>
      <c r="C38" s="202"/>
      <c r="D38" s="203"/>
      <c r="E38" s="19">
        <v>29070.54</v>
      </c>
    </row>
    <row r="39" spans="1:5" x14ac:dyDescent="0.25">
      <c r="A39" s="6"/>
      <c r="B39" s="201" t="s">
        <v>323</v>
      </c>
      <c r="C39" s="202"/>
      <c r="D39" s="203"/>
      <c r="E39" s="10">
        <v>36000</v>
      </c>
    </row>
    <row r="40" spans="1:5" x14ac:dyDescent="0.25">
      <c r="A40" s="6"/>
      <c r="B40" s="204" t="s">
        <v>324</v>
      </c>
      <c r="C40" s="205"/>
      <c r="D40" s="206"/>
      <c r="E40" s="19">
        <v>7600000</v>
      </c>
    </row>
    <row r="41" spans="1:5" x14ac:dyDescent="0.25">
      <c r="A41" s="6"/>
      <c r="B41" s="207" t="s">
        <v>325</v>
      </c>
      <c r="C41" s="208"/>
      <c r="D41" s="209"/>
      <c r="E41" s="10">
        <v>330018.7</v>
      </c>
    </row>
    <row r="42" spans="1:5" x14ac:dyDescent="0.25">
      <c r="A42" s="6"/>
      <c r="B42" s="201" t="s">
        <v>326</v>
      </c>
      <c r="C42" s="202"/>
      <c r="D42" s="203"/>
      <c r="E42" s="10">
        <v>5200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327</v>
      </c>
      <c r="C53" s="199"/>
      <c r="D53" s="200"/>
      <c r="E53" s="20">
        <f>-E37+E36</f>
        <v>31446605.719999999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4" sqref="H14"/>
    </sheetView>
  </sheetViews>
  <sheetFormatPr defaultRowHeight="15" x14ac:dyDescent="0.25"/>
  <cols>
    <col min="2" max="2" width="15.5703125" customWidth="1"/>
    <col min="3" max="3" width="14" customWidth="1"/>
    <col min="4" max="4" width="11.7109375" customWidth="1"/>
    <col min="5" max="5" width="25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310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311</v>
      </c>
      <c r="C6" s="211"/>
      <c r="D6" s="212"/>
      <c r="E6" s="7">
        <v>16693299.42</v>
      </c>
    </row>
    <row r="7" spans="1:5" x14ac:dyDescent="0.25">
      <c r="A7" s="6" t="s">
        <v>9</v>
      </c>
      <c r="B7" s="225" t="s">
        <v>312</v>
      </c>
      <c r="C7" s="226"/>
      <c r="D7" s="227"/>
      <c r="E7" s="8">
        <v>26484228.02</v>
      </c>
    </row>
    <row r="8" spans="1:5" x14ac:dyDescent="0.25">
      <c r="A8" s="9">
        <v>2.1</v>
      </c>
      <c r="B8" s="201" t="s">
        <v>313</v>
      </c>
      <c r="C8" s="202"/>
      <c r="D8" s="203"/>
      <c r="E8" s="10">
        <v>25454886.66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8" t="s">
        <v>25</v>
      </c>
      <c r="C22" s="79"/>
      <c r="D22" s="8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2050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>
        <v>692720.82</v>
      </c>
    </row>
    <row r="31" spans="1:5" x14ac:dyDescent="0.25">
      <c r="A31" s="11" t="s">
        <v>35</v>
      </c>
      <c r="B31" s="201" t="s">
        <v>314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315</v>
      </c>
      <c r="C34" s="202"/>
      <c r="D34" s="203"/>
      <c r="E34" s="10">
        <v>29070.54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43177527.439999998</v>
      </c>
    </row>
    <row r="37" spans="1:5" x14ac:dyDescent="0.25">
      <c r="A37" s="6" t="s">
        <v>46</v>
      </c>
      <c r="B37" s="213" t="s">
        <v>316</v>
      </c>
      <c r="C37" s="214"/>
      <c r="D37" s="215"/>
      <c r="E37" s="18">
        <v>26147607.48</v>
      </c>
    </row>
    <row r="38" spans="1:5" x14ac:dyDescent="0.25">
      <c r="A38" s="6"/>
      <c r="B38" s="201" t="s">
        <v>0</v>
      </c>
      <c r="C38" s="202"/>
      <c r="D38" s="203"/>
      <c r="E38" s="19" t="s">
        <v>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317</v>
      </c>
      <c r="C53" s="199"/>
      <c r="D53" s="200"/>
      <c r="E53" s="20">
        <f>-E37+E36</f>
        <v>17029919.959999997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H56" sqref="H56"/>
    </sheetView>
  </sheetViews>
  <sheetFormatPr defaultRowHeight="15" x14ac:dyDescent="0.25"/>
  <cols>
    <col min="3" max="3" width="12.85546875" customWidth="1"/>
    <col min="4" max="4" width="12.42578125" customWidth="1"/>
    <col min="5" max="5" width="26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305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306</v>
      </c>
      <c r="C6" s="211"/>
      <c r="D6" s="212"/>
      <c r="E6" s="7">
        <v>16770557.09</v>
      </c>
    </row>
    <row r="7" spans="1:5" x14ac:dyDescent="0.25">
      <c r="A7" s="6" t="s">
        <v>9</v>
      </c>
      <c r="B7" s="225" t="s">
        <v>307</v>
      </c>
      <c r="C7" s="226"/>
      <c r="D7" s="227"/>
      <c r="E7" s="8">
        <v>4650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5" t="s">
        <v>25</v>
      </c>
      <c r="C22" s="76"/>
      <c r="D22" s="7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4650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302</v>
      </c>
      <c r="C34" s="202"/>
      <c r="D34" s="203"/>
      <c r="E34" s="10">
        <v>8990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16775207.09</v>
      </c>
    </row>
    <row r="37" spans="1:5" x14ac:dyDescent="0.25">
      <c r="A37" s="6" t="s">
        <v>46</v>
      </c>
      <c r="B37" s="213" t="s">
        <v>308</v>
      </c>
      <c r="C37" s="214"/>
      <c r="D37" s="215"/>
      <c r="E37" s="18">
        <v>81907.67</v>
      </c>
    </row>
    <row r="38" spans="1:5" x14ac:dyDescent="0.25">
      <c r="A38" s="6"/>
      <c r="B38" s="201" t="s">
        <v>234</v>
      </c>
      <c r="C38" s="202"/>
      <c r="D38" s="203"/>
      <c r="E38" s="19">
        <v>81907.67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309</v>
      </c>
      <c r="C53" s="199"/>
      <c r="D53" s="200"/>
      <c r="E53" s="20">
        <f>-E37+E36</f>
        <v>16693299.42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46" workbookViewId="0">
      <selection sqref="A1:E53"/>
    </sheetView>
  </sheetViews>
  <sheetFormatPr defaultRowHeight="15" x14ac:dyDescent="0.25"/>
  <cols>
    <col min="3" max="3" width="13.85546875" customWidth="1"/>
    <col min="4" max="4" width="14.5703125" customWidth="1"/>
    <col min="5" max="5" width="26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299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300</v>
      </c>
      <c r="C6" s="211"/>
      <c r="D6" s="212"/>
      <c r="E6" s="7">
        <v>16757167.09</v>
      </c>
    </row>
    <row r="7" spans="1:5" x14ac:dyDescent="0.25">
      <c r="A7" s="6" t="s">
        <v>9</v>
      </c>
      <c r="B7" s="225" t="s">
        <v>301</v>
      </c>
      <c r="C7" s="226"/>
      <c r="D7" s="227"/>
      <c r="E7" s="8">
        <v>13390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5" t="s">
        <v>25</v>
      </c>
      <c r="C22" s="76"/>
      <c r="D22" s="7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4400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302</v>
      </c>
      <c r="C34" s="202"/>
      <c r="D34" s="203"/>
      <c r="E34" s="10">
        <v>8990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16770557.09</v>
      </c>
    </row>
    <row r="37" spans="1:5" x14ac:dyDescent="0.25">
      <c r="A37" s="6" t="s">
        <v>46</v>
      </c>
      <c r="B37" s="213" t="s">
        <v>303</v>
      </c>
      <c r="C37" s="214"/>
      <c r="D37" s="215"/>
      <c r="E37" s="18">
        <v>0</v>
      </c>
    </row>
    <row r="38" spans="1:5" x14ac:dyDescent="0.25">
      <c r="A38" s="6"/>
      <c r="B38" s="201" t="s">
        <v>0</v>
      </c>
      <c r="C38" s="202"/>
      <c r="D38" s="203"/>
      <c r="E38" s="19" t="s">
        <v>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304</v>
      </c>
      <c r="C53" s="199"/>
      <c r="D53" s="200"/>
      <c r="E53" s="20">
        <f>-E37+E36</f>
        <v>16770557.09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40" workbookViewId="0">
      <selection activeCell="G11" sqref="G11"/>
    </sheetView>
  </sheetViews>
  <sheetFormatPr defaultRowHeight="15" x14ac:dyDescent="0.25"/>
  <cols>
    <col min="3" max="3" width="12.140625" customWidth="1"/>
    <col min="4" max="4" width="16" customWidth="1"/>
    <col min="5" max="5" width="27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292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293</v>
      </c>
      <c r="C6" s="211"/>
      <c r="D6" s="212"/>
      <c r="E6" s="7">
        <v>16761147.09</v>
      </c>
    </row>
    <row r="7" spans="1:5" x14ac:dyDescent="0.25">
      <c r="A7" s="6" t="s">
        <v>9</v>
      </c>
      <c r="B7" s="225" t="s">
        <v>294</v>
      </c>
      <c r="C7" s="226"/>
      <c r="D7" s="227"/>
      <c r="E7" s="8">
        <v>3250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5" t="s">
        <v>25</v>
      </c>
      <c r="C22" s="76"/>
      <c r="D22" s="7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3250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289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16764397.09</v>
      </c>
    </row>
    <row r="37" spans="1:5" x14ac:dyDescent="0.25">
      <c r="A37" s="6" t="s">
        <v>46</v>
      </c>
      <c r="B37" s="213" t="s">
        <v>295</v>
      </c>
      <c r="C37" s="214"/>
      <c r="D37" s="215"/>
      <c r="E37" s="18">
        <v>7230</v>
      </c>
    </row>
    <row r="38" spans="1:5" x14ac:dyDescent="0.25">
      <c r="A38" s="6"/>
      <c r="B38" s="201" t="s">
        <v>296</v>
      </c>
      <c r="C38" s="202"/>
      <c r="D38" s="203"/>
      <c r="E38" s="19">
        <v>6990</v>
      </c>
    </row>
    <row r="39" spans="1:5" x14ac:dyDescent="0.25">
      <c r="A39" s="6"/>
      <c r="B39" s="201" t="s">
        <v>297</v>
      </c>
      <c r="C39" s="202"/>
      <c r="D39" s="203"/>
      <c r="E39" s="10">
        <v>240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298</v>
      </c>
      <c r="C53" s="199"/>
      <c r="D53" s="200"/>
      <c r="E53" s="20">
        <f>-E37+E36</f>
        <v>16757167.09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M18" sqref="M18"/>
    </sheetView>
  </sheetViews>
  <sheetFormatPr defaultRowHeight="15" x14ac:dyDescent="0.25"/>
  <cols>
    <col min="2" max="2" width="15.42578125" customWidth="1"/>
    <col min="3" max="3" width="14.7109375" customWidth="1"/>
    <col min="4" max="4" width="17.140625" customWidth="1"/>
    <col min="5" max="5" width="21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286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287</v>
      </c>
      <c r="C6" s="211"/>
      <c r="D6" s="212"/>
      <c r="E6" s="7">
        <v>17073343.09</v>
      </c>
    </row>
    <row r="7" spans="1:5" x14ac:dyDescent="0.25">
      <c r="A7" s="6" t="s">
        <v>9</v>
      </c>
      <c r="B7" s="225" t="s">
        <v>288</v>
      </c>
      <c r="C7" s="226"/>
      <c r="D7" s="227"/>
      <c r="E7" s="8">
        <v>47804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2" t="s">
        <v>25</v>
      </c>
      <c r="C22" s="73"/>
      <c r="D22" s="7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3650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289</v>
      </c>
      <c r="C34" s="202"/>
      <c r="D34" s="203"/>
      <c r="E34" s="10">
        <v>44154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17121147.09</v>
      </c>
    </row>
    <row r="37" spans="1:5" x14ac:dyDescent="0.25">
      <c r="A37" s="6" t="s">
        <v>46</v>
      </c>
      <c r="B37" s="213" t="s">
        <v>290</v>
      </c>
      <c r="C37" s="214"/>
      <c r="D37" s="215"/>
      <c r="E37" s="18">
        <v>360000</v>
      </c>
    </row>
    <row r="38" spans="1:5" x14ac:dyDescent="0.25">
      <c r="A38" s="6"/>
      <c r="B38" s="201" t="s">
        <v>291</v>
      </c>
      <c r="C38" s="202"/>
      <c r="D38" s="203"/>
      <c r="E38" s="19">
        <v>360000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285</v>
      </c>
      <c r="C53" s="199"/>
      <c r="D53" s="200"/>
      <c r="E53" s="20">
        <f>-E37+E36</f>
        <v>16761147.09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4" sqref="L14"/>
    </sheetView>
  </sheetViews>
  <sheetFormatPr defaultRowHeight="15" x14ac:dyDescent="0.25"/>
  <cols>
    <col min="2" max="2" width="16.140625" customWidth="1"/>
    <col min="3" max="3" width="14.5703125" customWidth="1"/>
    <col min="4" max="4" width="15.42578125" customWidth="1"/>
    <col min="5" max="5" width="21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721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722</v>
      </c>
      <c r="C6" s="211"/>
      <c r="D6" s="212"/>
      <c r="E6" s="7">
        <v>2025145.59</v>
      </c>
    </row>
    <row r="7" spans="1:5" x14ac:dyDescent="0.25">
      <c r="A7" s="6" t="s">
        <v>9</v>
      </c>
      <c r="B7" s="225" t="s">
        <v>723</v>
      </c>
      <c r="C7" s="226"/>
      <c r="D7" s="227"/>
      <c r="E7" s="8">
        <v>48993951.259999998</v>
      </c>
    </row>
    <row r="8" spans="1:5" x14ac:dyDescent="0.25">
      <c r="A8" s="9">
        <v>2.1</v>
      </c>
      <c r="B8" s="201" t="s">
        <v>724</v>
      </c>
      <c r="C8" s="202"/>
      <c r="D8" s="203"/>
      <c r="E8" s="10">
        <v>32640033.25</v>
      </c>
    </row>
    <row r="9" spans="1:5" x14ac:dyDescent="0.25">
      <c r="A9" s="9">
        <v>2.2000000000000002</v>
      </c>
      <c r="B9" s="201" t="s">
        <v>725</v>
      </c>
      <c r="C9" s="202"/>
      <c r="D9" s="203"/>
      <c r="E9" s="10">
        <v>2201036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726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727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728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729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86" t="s">
        <v>25</v>
      </c>
      <c r="C22" s="187"/>
      <c r="D22" s="18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730</v>
      </c>
      <c r="C31" s="202"/>
      <c r="D31" s="203"/>
      <c r="E31" s="10">
        <v>3409990.34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51019096.850000001</v>
      </c>
    </row>
    <row r="37" spans="1:5" x14ac:dyDescent="0.25">
      <c r="A37" s="6" t="s">
        <v>46</v>
      </c>
      <c r="B37" s="213" t="s">
        <v>731</v>
      </c>
      <c r="C37" s="214"/>
      <c r="D37" s="215"/>
      <c r="E37" s="18">
        <v>36027319.259999998</v>
      </c>
    </row>
    <row r="38" spans="1:5" x14ac:dyDescent="0.25">
      <c r="A38" s="6"/>
      <c r="B38" s="201" t="s">
        <v>732</v>
      </c>
      <c r="C38" s="202"/>
      <c r="D38" s="203"/>
      <c r="E38" s="19">
        <v>36026778.039999999</v>
      </c>
    </row>
    <row r="39" spans="1:5" x14ac:dyDescent="0.25">
      <c r="A39" s="6"/>
      <c r="B39" s="201" t="s">
        <v>507</v>
      </c>
      <c r="C39" s="202"/>
      <c r="D39" s="203"/>
      <c r="E39" s="10">
        <v>541.22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733</v>
      </c>
      <c r="C53" s="199"/>
      <c r="D53" s="200"/>
      <c r="E53" s="20">
        <f>-E37+E36</f>
        <v>14991777.590000004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4" sqref="L14"/>
    </sheetView>
  </sheetViews>
  <sheetFormatPr defaultRowHeight="15" x14ac:dyDescent="0.25"/>
  <cols>
    <col min="2" max="2" width="15.5703125" customWidth="1"/>
    <col min="3" max="3" width="15.7109375" customWidth="1"/>
    <col min="4" max="4" width="19" customWidth="1"/>
    <col min="5" max="5" width="22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278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279</v>
      </c>
      <c r="C6" s="211"/>
      <c r="D6" s="212"/>
      <c r="E6" s="7">
        <v>17149797.09</v>
      </c>
    </row>
    <row r="7" spans="1:5" x14ac:dyDescent="0.25">
      <c r="A7" s="6" t="s">
        <v>9</v>
      </c>
      <c r="B7" s="225" t="s">
        <v>280</v>
      </c>
      <c r="C7" s="226"/>
      <c r="D7" s="227"/>
      <c r="E7" s="8">
        <v>2950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72" t="s">
        <v>25</v>
      </c>
      <c r="C22" s="73"/>
      <c r="D22" s="7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2950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17152747.09</v>
      </c>
    </row>
    <row r="37" spans="1:5" x14ac:dyDescent="0.25">
      <c r="A37" s="6" t="s">
        <v>46</v>
      </c>
      <c r="B37" s="213" t="s">
        <v>281</v>
      </c>
      <c r="C37" s="214"/>
      <c r="D37" s="215"/>
      <c r="E37" s="18">
        <v>79404</v>
      </c>
    </row>
    <row r="38" spans="1:5" x14ac:dyDescent="0.25">
      <c r="A38" s="6"/>
      <c r="B38" s="201" t="s">
        <v>282</v>
      </c>
      <c r="C38" s="202"/>
      <c r="D38" s="203"/>
      <c r="E38" s="19">
        <v>35250</v>
      </c>
    </row>
    <row r="39" spans="1:5" x14ac:dyDescent="0.25">
      <c r="A39" s="6"/>
      <c r="B39" s="201" t="s">
        <v>283</v>
      </c>
      <c r="C39" s="202"/>
      <c r="D39" s="203"/>
      <c r="E39" s="10">
        <v>35904</v>
      </c>
    </row>
    <row r="40" spans="1:5" x14ac:dyDescent="0.25">
      <c r="A40" s="6"/>
      <c r="B40" s="204" t="s">
        <v>284</v>
      </c>
      <c r="C40" s="205"/>
      <c r="D40" s="206"/>
      <c r="E40" s="19">
        <v>8250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285</v>
      </c>
      <c r="C53" s="199"/>
      <c r="D53" s="200"/>
      <c r="E53" s="20">
        <f>-E37+E36</f>
        <v>17073343.09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H48" sqref="H48"/>
    </sheetView>
  </sheetViews>
  <sheetFormatPr defaultRowHeight="15" x14ac:dyDescent="0.25"/>
  <cols>
    <col min="3" max="3" width="15.42578125" customWidth="1"/>
    <col min="4" max="4" width="20.7109375" customWidth="1"/>
    <col min="5" max="5" width="27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267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268</v>
      </c>
      <c r="C6" s="211"/>
      <c r="D6" s="212"/>
      <c r="E6" s="7">
        <v>18457986.989999998</v>
      </c>
    </row>
    <row r="7" spans="1:5" x14ac:dyDescent="0.25">
      <c r="A7" s="6" t="s">
        <v>9</v>
      </c>
      <c r="B7" s="225" t="s">
        <v>269</v>
      </c>
      <c r="C7" s="226"/>
      <c r="D7" s="227"/>
      <c r="E7" s="8">
        <v>4850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69" t="s">
        <v>25</v>
      </c>
      <c r="C22" s="70"/>
      <c r="D22" s="7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18462836.989999998</v>
      </c>
    </row>
    <row r="37" spans="1:5" x14ac:dyDescent="0.25">
      <c r="A37" s="6" t="s">
        <v>46</v>
      </c>
      <c r="B37" s="213" t="s">
        <v>270</v>
      </c>
      <c r="C37" s="214"/>
      <c r="D37" s="215"/>
      <c r="E37" s="18">
        <v>1313039.8999999999</v>
      </c>
    </row>
    <row r="38" spans="1:5" x14ac:dyDescent="0.25">
      <c r="A38" s="6"/>
      <c r="B38" s="201" t="s">
        <v>271</v>
      </c>
      <c r="C38" s="202"/>
      <c r="D38" s="203"/>
      <c r="E38" s="19">
        <v>321604.57</v>
      </c>
    </row>
    <row r="39" spans="1:5" x14ac:dyDescent="0.25">
      <c r="A39" s="6"/>
      <c r="B39" s="201" t="s">
        <v>272</v>
      </c>
      <c r="C39" s="202"/>
      <c r="D39" s="203"/>
      <c r="E39" s="10">
        <v>219857.22</v>
      </c>
    </row>
    <row r="40" spans="1:5" x14ac:dyDescent="0.25">
      <c r="A40" s="6"/>
      <c r="B40" s="204" t="s">
        <v>273</v>
      </c>
      <c r="C40" s="205"/>
      <c r="D40" s="206"/>
      <c r="E40" s="19">
        <v>238109.9</v>
      </c>
    </row>
    <row r="41" spans="1:5" x14ac:dyDescent="0.25">
      <c r="A41" s="6"/>
      <c r="B41" s="207" t="s">
        <v>274</v>
      </c>
      <c r="C41" s="208"/>
      <c r="D41" s="209"/>
      <c r="E41" s="10">
        <v>504013.71</v>
      </c>
    </row>
    <row r="42" spans="1:5" x14ac:dyDescent="0.25">
      <c r="A42" s="6"/>
      <c r="B42" s="201" t="s">
        <v>275</v>
      </c>
      <c r="C42" s="202"/>
      <c r="D42" s="203"/>
      <c r="E42" s="10">
        <v>9454.5</v>
      </c>
    </row>
    <row r="43" spans="1:5" x14ac:dyDescent="0.25">
      <c r="A43" s="6"/>
      <c r="B43" s="201" t="s">
        <v>276</v>
      </c>
      <c r="C43" s="202"/>
      <c r="D43" s="203"/>
      <c r="E43" s="10">
        <v>20000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277</v>
      </c>
      <c r="C53" s="199"/>
      <c r="D53" s="200"/>
      <c r="E53" s="20">
        <f>-E37+E36</f>
        <v>17149797.09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K15" sqref="K15"/>
    </sheetView>
  </sheetViews>
  <sheetFormatPr defaultRowHeight="15" x14ac:dyDescent="0.25"/>
  <cols>
    <col min="2" max="2" width="19.42578125" customWidth="1"/>
    <col min="3" max="3" width="15.7109375" customWidth="1"/>
    <col min="4" max="4" width="14.42578125" customWidth="1"/>
    <col min="5" max="5" width="22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257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258</v>
      </c>
      <c r="C6" s="211"/>
      <c r="D6" s="212"/>
      <c r="E6" s="7">
        <v>42367519.310000002</v>
      </c>
    </row>
    <row r="7" spans="1:5" x14ac:dyDescent="0.25">
      <c r="A7" s="6" t="s">
        <v>9</v>
      </c>
      <c r="B7" s="225" t="s">
        <v>259</v>
      </c>
      <c r="C7" s="226"/>
      <c r="D7" s="227"/>
      <c r="E7" s="8">
        <v>289375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 t="s">
        <v>0</v>
      </c>
    </row>
    <row r="22" spans="1:5" x14ac:dyDescent="0.25">
      <c r="A22" s="9">
        <v>2.14</v>
      </c>
      <c r="B22" s="66" t="s">
        <v>25</v>
      </c>
      <c r="C22" s="67"/>
      <c r="D22" s="6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4250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42656894.310000002</v>
      </c>
    </row>
    <row r="37" spans="1:5" x14ac:dyDescent="0.25">
      <c r="A37" s="6" t="s">
        <v>46</v>
      </c>
      <c r="B37" s="213" t="s">
        <v>260</v>
      </c>
      <c r="C37" s="214"/>
      <c r="D37" s="215"/>
      <c r="E37" s="18">
        <v>24198907.32</v>
      </c>
    </row>
    <row r="38" spans="1:5" x14ac:dyDescent="0.25">
      <c r="A38" s="6"/>
      <c r="B38" s="201" t="s">
        <v>261</v>
      </c>
      <c r="C38" s="202"/>
      <c r="D38" s="203"/>
      <c r="E38" s="19">
        <v>4485661.99</v>
      </c>
    </row>
    <row r="39" spans="1:5" x14ac:dyDescent="0.25">
      <c r="A39" s="6"/>
      <c r="B39" s="201" t="s">
        <v>262</v>
      </c>
      <c r="C39" s="202"/>
      <c r="D39" s="203"/>
      <c r="E39" s="10">
        <v>2901050.5</v>
      </c>
    </row>
    <row r="40" spans="1:5" x14ac:dyDescent="0.25">
      <c r="A40" s="6"/>
      <c r="B40" s="204" t="s">
        <v>49</v>
      </c>
      <c r="C40" s="205"/>
      <c r="D40" s="206"/>
      <c r="E40" s="19">
        <v>11545600.310000001</v>
      </c>
    </row>
    <row r="41" spans="1:5" x14ac:dyDescent="0.25">
      <c r="A41" s="6"/>
      <c r="B41" s="207" t="s">
        <v>263</v>
      </c>
      <c r="C41" s="208"/>
      <c r="D41" s="209"/>
      <c r="E41" s="10">
        <v>4323997.82</v>
      </c>
    </row>
    <row r="42" spans="1:5" x14ac:dyDescent="0.25">
      <c r="A42" s="6"/>
      <c r="B42" s="201" t="s">
        <v>264</v>
      </c>
      <c r="C42" s="202"/>
      <c r="D42" s="203"/>
      <c r="E42" s="10">
        <v>933606.7</v>
      </c>
    </row>
    <row r="43" spans="1:5" x14ac:dyDescent="0.25">
      <c r="A43" s="6"/>
      <c r="B43" s="201" t="s">
        <v>265</v>
      </c>
      <c r="C43" s="202"/>
      <c r="D43" s="203"/>
      <c r="E43" s="10">
        <v>8990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266</v>
      </c>
      <c r="C53" s="199"/>
      <c r="D53" s="200"/>
      <c r="E53" s="20">
        <f>-E37+E36</f>
        <v>18457986.990000002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9" sqref="H19"/>
    </sheetView>
  </sheetViews>
  <sheetFormatPr defaultRowHeight="15" x14ac:dyDescent="0.25"/>
  <cols>
    <col min="2" max="2" width="16.140625" customWidth="1"/>
    <col min="3" max="3" width="14.42578125" customWidth="1"/>
    <col min="4" max="4" width="12.85546875" customWidth="1"/>
    <col min="5" max="5" width="22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240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241</v>
      </c>
      <c r="C6" s="211"/>
      <c r="D6" s="212"/>
      <c r="E6" s="7">
        <v>23811930.309999999</v>
      </c>
    </row>
    <row r="7" spans="1:5" x14ac:dyDescent="0.25">
      <c r="A7" s="6" t="s">
        <v>9</v>
      </c>
      <c r="B7" s="225" t="s">
        <v>242</v>
      </c>
      <c r="C7" s="226"/>
      <c r="D7" s="227"/>
      <c r="E7" s="8">
        <v>19369396</v>
      </c>
    </row>
    <row r="8" spans="1:5" x14ac:dyDescent="0.25">
      <c r="A8" s="9">
        <v>2.1</v>
      </c>
      <c r="B8" s="201" t="s">
        <v>243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>
        <v>4501625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7458083.3399999999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>
        <v>6048041.6600000001</v>
      </c>
    </row>
    <row r="17" spans="1:5" x14ac:dyDescent="0.25">
      <c r="A17" s="9">
        <v>2.9</v>
      </c>
      <c r="B17" s="201" t="s">
        <v>20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244</v>
      </c>
      <c r="C21" s="217"/>
      <c r="D21" s="218"/>
      <c r="E21" s="10">
        <v>441846</v>
      </c>
    </row>
    <row r="22" spans="1:5" x14ac:dyDescent="0.25">
      <c r="A22" s="9">
        <v>2.14</v>
      </c>
      <c r="B22" s="63" t="s">
        <v>25</v>
      </c>
      <c r="C22" s="64"/>
      <c r="D22" s="6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4050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245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43181326.310000002</v>
      </c>
    </row>
    <row r="37" spans="1:5" x14ac:dyDescent="0.25">
      <c r="A37" s="6" t="s">
        <v>46</v>
      </c>
      <c r="B37" s="213" t="s">
        <v>246</v>
      </c>
      <c r="C37" s="214"/>
      <c r="D37" s="215"/>
      <c r="E37" s="18">
        <v>813807</v>
      </c>
    </row>
    <row r="38" spans="1:5" x14ac:dyDescent="0.25">
      <c r="A38" s="6"/>
      <c r="B38" s="201" t="s">
        <v>247</v>
      </c>
      <c r="C38" s="202"/>
      <c r="D38" s="203"/>
      <c r="E38" s="19">
        <v>720</v>
      </c>
    </row>
    <row r="39" spans="1:5" x14ac:dyDescent="0.25">
      <c r="A39" s="6"/>
      <c r="B39" s="201" t="s">
        <v>248</v>
      </c>
      <c r="C39" s="202"/>
      <c r="D39" s="203"/>
      <c r="E39" s="10">
        <v>37800</v>
      </c>
    </row>
    <row r="40" spans="1:5" x14ac:dyDescent="0.25">
      <c r="A40" s="6"/>
      <c r="B40" s="204" t="s">
        <v>249</v>
      </c>
      <c r="C40" s="205"/>
      <c r="D40" s="206"/>
      <c r="E40" s="19">
        <v>480</v>
      </c>
    </row>
    <row r="41" spans="1:5" x14ac:dyDescent="0.25">
      <c r="A41" s="6"/>
      <c r="B41" s="207" t="s">
        <v>250</v>
      </c>
      <c r="C41" s="208"/>
      <c r="D41" s="209"/>
      <c r="E41" s="10">
        <v>25440</v>
      </c>
    </row>
    <row r="42" spans="1:5" x14ac:dyDescent="0.25">
      <c r="A42" s="6"/>
      <c r="B42" s="201" t="s">
        <v>251</v>
      </c>
      <c r="C42" s="202"/>
      <c r="D42" s="203"/>
      <c r="E42" s="10">
        <v>8900</v>
      </c>
    </row>
    <row r="43" spans="1:5" x14ac:dyDescent="0.25">
      <c r="A43" s="6"/>
      <c r="B43" s="201" t="s">
        <v>252</v>
      </c>
      <c r="C43" s="202"/>
      <c r="D43" s="203"/>
      <c r="E43" s="10">
        <v>294004</v>
      </c>
    </row>
    <row r="44" spans="1:5" x14ac:dyDescent="0.25">
      <c r="A44" s="6"/>
      <c r="B44" s="201" t="s">
        <v>253</v>
      </c>
      <c r="C44" s="202"/>
      <c r="D44" s="203"/>
      <c r="E44" s="10">
        <v>441846</v>
      </c>
    </row>
    <row r="45" spans="1:5" x14ac:dyDescent="0.25">
      <c r="A45" s="6"/>
      <c r="B45" s="201" t="s">
        <v>254</v>
      </c>
      <c r="C45" s="202"/>
      <c r="D45" s="203"/>
      <c r="E45" s="10">
        <v>2964.6</v>
      </c>
    </row>
    <row r="46" spans="1:5" x14ac:dyDescent="0.25">
      <c r="A46" s="6"/>
      <c r="B46" s="201" t="s">
        <v>255</v>
      </c>
      <c r="C46" s="202"/>
      <c r="D46" s="203"/>
      <c r="E46" s="10">
        <v>1652.4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256</v>
      </c>
      <c r="C53" s="199"/>
      <c r="D53" s="200"/>
      <c r="E53" s="20">
        <f>-E37+E36</f>
        <v>42367519.310000002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E12" sqref="E12"/>
    </sheetView>
  </sheetViews>
  <sheetFormatPr defaultRowHeight="15" x14ac:dyDescent="0.25"/>
  <cols>
    <col min="3" max="3" width="12.85546875" customWidth="1"/>
    <col min="4" max="4" width="15" customWidth="1"/>
    <col min="5" max="5" width="29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230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231</v>
      </c>
      <c r="C6" s="211"/>
      <c r="D6" s="212"/>
      <c r="E6" s="7">
        <v>22152471.489999998</v>
      </c>
    </row>
    <row r="7" spans="1:5" x14ac:dyDescent="0.25">
      <c r="A7" s="6" t="s">
        <v>9</v>
      </c>
      <c r="B7" s="225" t="s">
        <v>232</v>
      </c>
      <c r="C7" s="226"/>
      <c r="D7" s="227"/>
      <c r="E7" s="8">
        <v>3550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/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60" t="s">
        <v>25</v>
      </c>
      <c r="C22" s="61"/>
      <c r="D22" s="62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3550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22156021.489999998</v>
      </c>
    </row>
    <row r="37" spans="1:5" x14ac:dyDescent="0.25">
      <c r="A37" s="6" t="s">
        <v>46</v>
      </c>
      <c r="B37" s="213" t="s">
        <v>233</v>
      </c>
      <c r="C37" s="214"/>
      <c r="D37" s="215"/>
      <c r="E37" s="18">
        <v>1074669.76</v>
      </c>
    </row>
    <row r="38" spans="1:5" x14ac:dyDescent="0.25">
      <c r="A38" s="6"/>
      <c r="B38" s="201" t="s">
        <v>234</v>
      </c>
      <c r="C38" s="202"/>
      <c r="D38" s="203"/>
      <c r="E38" s="19">
        <v>4640.16</v>
      </c>
    </row>
    <row r="39" spans="1:5" x14ac:dyDescent="0.25">
      <c r="A39" s="6"/>
      <c r="B39" s="201" t="s">
        <v>235</v>
      </c>
      <c r="C39" s="202"/>
      <c r="D39" s="203"/>
      <c r="E39" s="10">
        <v>266349.59999999998</v>
      </c>
    </row>
    <row r="40" spans="1:5" x14ac:dyDescent="0.25">
      <c r="A40" s="6"/>
      <c r="B40" s="204" t="s">
        <v>236</v>
      </c>
      <c r="C40" s="205"/>
      <c r="D40" s="206"/>
      <c r="E40" s="19">
        <v>72000</v>
      </c>
    </row>
    <row r="41" spans="1:5" x14ac:dyDescent="0.25">
      <c r="A41" s="6"/>
      <c r="B41" s="207" t="s">
        <v>237</v>
      </c>
      <c r="C41" s="208"/>
      <c r="D41" s="209"/>
      <c r="E41" s="10">
        <v>486000</v>
      </c>
    </row>
    <row r="42" spans="1:5" x14ac:dyDescent="0.25">
      <c r="A42" s="6"/>
      <c r="B42" s="201" t="s">
        <v>238</v>
      </c>
      <c r="C42" s="202"/>
      <c r="D42" s="203"/>
      <c r="E42" s="10">
        <v>245680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222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239</v>
      </c>
      <c r="C53" s="199"/>
      <c r="D53" s="200"/>
      <c r="E53" s="20">
        <f>-E37+E36</f>
        <v>21081351.729999997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8" sqref="L18"/>
    </sheetView>
  </sheetViews>
  <sheetFormatPr defaultRowHeight="15" x14ac:dyDescent="0.25"/>
  <cols>
    <col min="2" max="2" width="17" customWidth="1"/>
    <col min="3" max="3" width="13.5703125" customWidth="1"/>
    <col min="4" max="4" width="18.42578125" customWidth="1"/>
    <col min="5" max="5" width="21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224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225</v>
      </c>
      <c r="C6" s="211"/>
      <c r="D6" s="212"/>
      <c r="E6" s="7">
        <v>21080225.07</v>
      </c>
    </row>
    <row r="7" spans="1:5" x14ac:dyDescent="0.25">
      <c r="A7" s="6" t="s">
        <v>9</v>
      </c>
      <c r="B7" s="225" t="s">
        <v>226</v>
      </c>
      <c r="C7" s="226"/>
      <c r="D7" s="227"/>
      <c r="E7" s="8">
        <v>3493925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57" t="s">
        <v>25</v>
      </c>
      <c r="C22" s="58"/>
      <c r="D22" s="5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3550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24574150.07</v>
      </c>
    </row>
    <row r="37" spans="1:5" x14ac:dyDescent="0.25">
      <c r="A37" s="6" t="s">
        <v>46</v>
      </c>
      <c r="B37" s="213" t="s">
        <v>227</v>
      </c>
      <c r="C37" s="214"/>
      <c r="D37" s="215"/>
      <c r="E37" s="18">
        <v>2421678.58</v>
      </c>
    </row>
    <row r="38" spans="1:5" x14ac:dyDescent="0.25">
      <c r="A38" s="6"/>
      <c r="B38" s="201" t="s">
        <v>228</v>
      </c>
      <c r="C38" s="202"/>
      <c r="D38" s="203"/>
      <c r="E38" s="19">
        <v>2421678.58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222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229</v>
      </c>
      <c r="C53" s="199"/>
      <c r="D53" s="200"/>
      <c r="E53" s="20">
        <f>-E37+E36</f>
        <v>22152471.490000002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3" sqref="J13"/>
    </sheetView>
  </sheetViews>
  <sheetFormatPr defaultRowHeight="15" x14ac:dyDescent="0.25"/>
  <cols>
    <col min="2" max="2" width="20.85546875" customWidth="1"/>
    <col min="3" max="3" width="17.140625" customWidth="1"/>
    <col min="4" max="4" width="14" customWidth="1"/>
    <col min="5" max="5" width="23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218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219</v>
      </c>
      <c r="C6" s="211"/>
      <c r="D6" s="212"/>
      <c r="E6" s="7">
        <v>21077525.07</v>
      </c>
    </row>
    <row r="7" spans="1:5" x14ac:dyDescent="0.25">
      <c r="A7" s="6" t="s">
        <v>9</v>
      </c>
      <c r="B7" s="225" t="s">
        <v>220</v>
      </c>
      <c r="C7" s="226"/>
      <c r="D7" s="227"/>
      <c r="E7" s="8">
        <v>2700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54" t="s">
        <v>25</v>
      </c>
      <c r="C22" s="55"/>
      <c r="D22" s="5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2700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21080225.07</v>
      </c>
    </row>
    <row r="37" spans="1:5" x14ac:dyDescent="0.25">
      <c r="A37" s="6" t="s">
        <v>46</v>
      </c>
      <c r="B37" s="213" t="s">
        <v>221</v>
      </c>
      <c r="C37" s="214"/>
      <c r="D37" s="215"/>
      <c r="E37" s="18">
        <v>0</v>
      </c>
    </row>
    <row r="38" spans="1:5" x14ac:dyDescent="0.25">
      <c r="A38" s="6"/>
      <c r="B38" s="201" t="s">
        <v>0</v>
      </c>
      <c r="C38" s="202"/>
      <c r="D38" s="203"/>
      <c r="E38" s="19" t="s">
        <v>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222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223</v>
      </c>
      <c r="C53" s="199"/>
      <c r="D53" s="200"/>
      <c r="E53" s="20">
        <f>-E37+E36</f>
        <v>21080225.07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9" sqref="J9"/>
    </sheetView>
  </sheetViews>
  <sheetFormatPr defaultRowHeight="15" x14ac:dyDescent="0.25"/>
  <cols>
    <col min="2" max="2" width="19" customWidth="1"/>
    <col min="3" max="3" width="15.5703125" customWidth="1"/>
    <col min="4" max="4" width="14.5703125" customWidth="1"/>
    <col min="5" max="5" width="25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202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203</v>
      </c>
      <c r="C6" s="211"/>
      <c r="D6" s="212"/>
      <c r="E6" s="7">
        <v>22960176.559999999</v>
      </c>
    </row>
    <row r="7" spans="1:5" x14ac:dyDescent="0.25">
      <c r="A7" s="6" t="s">
        <v>9</v>
      </c>
      <c r="B7" s="225" t="s">
        <v>204</v>
      </c>
      <c r="C7" s="226"/>
      <c r="D7" s="227"/>
      <c r="E7" s="8">
        <v>3350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54" t="s">
        <v>25</v>
      </c>
      <c r="C22" s="55"/>
      <c r="D22" s="5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22963526.559999999</v>
      </c>
    </row>
    <row r="37" spans="1:5" x14ac:dyDescent="0.25">
      <c r="A37" s="6" t="s">
        <v>46</v>
      </c>
      <c r="B37" s="213" t="s">
        <v>205</v>
      </c>
      <c r="C37" s="214"/>
      <c r="D37" s="215"/>
      <c r="E37" s="18">
        <v>1886001.49</v>
      </c>
    </row>
    <row r="38" spans="1:5" x14ac:dyDescent="0.25">
      <c r="A38" s="6"/>
      <c r="B38" s="201" t="s">
        <v>206</v>
      </c>
      <c r="C38" s="202"/>
      <c r="D38" s="203"/>
      <c r="E38" s="19">
        <v>5000</v>
      </c>
    </row>
    <row r="39" spans="1:5" x14ac:dyDescent="0.25">
      <c r="A39" s="6"/>
      <c r="B39" s="201" t="s">
        <v>207</v>
      </c>
      <c r="C39" s="202"/>
      <c r="D39" s="203"/>
      <c r="E39" s="10">
        <v>1500</v>
      </c>
    </row>
    <row r="40" spans="1:5" x14ac:dyDescent="0.25">
      <c r="A40" s="6"/>
      <c r="B40" s="204" t="s">
        <v>208</v>
      </c>
      <c r="C40" s="205"/>
      <c r="D40" s="206"/>
      <c r="E40" s="19">
        <v>654</v>
      </c>
    </row>
    <row r="41" spans="1:5" x14ac:dyDescent="0.25">
      <c r="A41" s="6"/>
      <c r="B41" s="207" t="s">
        <v>209</v>
      </c>
      <c r="C41" s="208"/>
      <c r="D41" s="209"/>
      <c r="E41" s="10">
        <v>204</v>
      </c>
    </row>
    <row r="42" spans="1:5" x14ac:dyDescent="0.25">
      <c r="A42" s="6"/>
      <c r="B42" s="201" t="s">
        <v>210</v>
      </c>
      <c r="C42" s="202"/>
      <c r="D42" s="203"/>
      <c r="E42" s="10">
        <v>660</v>
      </c>
    </row>
    <row r="43" spans="1:5" x14ac:dyDescent="0.25">
      <c r="A43" s="6"/>
      <c r="B43" s="201" t="s">
        <v>211</v>
      </c>
      <c r="C43" s="202"/>
      <c r="D43" s="203"/>
      <c r="E43" s="10">
        <v>236</v>
      </c>
    </row>
    <row r="44" spans="1:5" x14ac:dyDescent="0.25">
      <c r="A44" s="6"/>
      <c r="B44" s="201" t="s">
        <v>212</v>
      </c>
      <c r="C44" s="202"/>
      <c r="D44" s="203"/>
      <c r="E44" s="10">
        <v>97</v>
      </c>
    </row>
    <row r="45" spans="1:5" x14ac:dyDescent="0.25">
      <c r="A45" s="6"/>
      <c r="B45" s="201" t="s">
        <v>213</v>
      </c>
      <c r="C45" s="202"/>
      <c r="D45" s="203"/>
      <c r="E45" s="10">
        <v>1794508.32</v>
      </c>
    </row>
    <row r="46" spans="1:5" x14ac:dyDescent="0.25">
      <c r="A46" s="6"/>
      <c r="B46" s="201" t="s">
        <v>214</v>
      </c>
      <c r="C46" s="202"/>
      <c r="D46" s="203"/>
      <c r="E46" s="10">
        <v>5197.5</v>
      </c>
    </row>
    <row r="47" spans="1:5" x14ac:dyDescent="0.25">
      <c r="A47" s="6"/>
      <c r="B47" s="201" t="s">
        <v>215</v>
      </c>
      <c r="C47" s="202"/>
      <c r="D47" s="203"/>
      <c r="E47" s="10">
        <v>22629.119999999999</v>
      </c>
    </row>
    <row r="48" spans="1:5" x14ac:dyDescent="0.25">
      <c r="A48" s="6"/>
      <c r="B48" s="201" t="s">
        <v>216</v>
      </c>
      <c r="C48" s="202"/>
      <c r="D48" s="203"/>
      <c r="E48" s="10">
        <v>55315.55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217</v>
      </c>
      <c r="C53" s="199"/>
      <c r="D53" s="200"/>
      <c r="E53" s="20">
        <f>-E37+E36</f>
        <v>21077525.07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0" sqref="I10"/>
    </sheetView>
  </sheetViews>
  <sheetFormatPr defaultRowHeight="15" x14ac:dyDescent="0.25"/>
  <cols>
    <col min="2" max="2" width="20.7109375" customWidth="1"/>
    <col min="3" max="3" width="14.7109375" customWidth="1"/>
    <col min="4" max="4" width="14.140625" customWidth="1"/>
    <col min="5" max="5" width="26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190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191</v>
      </c>
      <c r="C6" s="211"/>
      <c r="D6" s="212"/>
      <c r="E6" s="7">
        <v>22910494.399999999</v>
      </c>
    </row>
    <row r="7" spans="1:5" x14ac:dyDescent="0.25">
      <c r="A7" s="6" t="s">
        <v>9</v>
      </c>
      <c r="B7" s="225" t="s">
        <v>187</v>
      </c>
      <c r="C7" s="226"/>
      <c r="D7" s="227"/>
      <c r="E7" s="8">
        <v>80144.66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51" t="s">
        <v>25</v>
      </c>
      <c r="C22" s="52"/>
      <c r="D22" s="53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2200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192</v>
      </c>
      <c r="C27" s="202"/>
      <c r="D27" s="203"/>
      <c r="E27" s="10">
        <v>77944.66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22990639.059999999</v>
      </c>
    </row>
    <row r="37" spans="1:5" x14ac:dyDescent="0.25">
      <c r="A37" s="6" t="s">
        <v>46</v>
      </c>
      <c r="B37" s="213" t="s">
        <v>193</v>
      </c>
      <c r="C37" s="214"/>
      <c r="D37" s="215"/>
      <c r="E37" s="18">
        <v>30462.5</v>
      </c>
    </row>
    <row r="38" spans="1:5" x14ac:dyDescent="0.25">
      <c r="A38" s="6"/>
      <c r="B38" s="201" t="s">
        <v>194</v>
      </c>
      <c r="C38" s="202"/>
      <c r="D38" s="203"/>
      <c r="E38" s="19">
        <v>3811.5</v>
      </c>
    </row>
    <row r="39" spans="1:5" x14ac:dyDescent="0.25">
      <c r="A39" s="6"/>
      <c r="B39" s="201" t="s">
        <v>195</v>
      </c>
      <c r="C39" s="202"/>
      <c r="D39" s="203"/>
      <c r="E39" s="10">
        <v>4851</v>
      </c>
    </row>
    <row r="40" spans="1:5" x14ac:dyDescent="0.25">
      <c r="A40" s="6"/>
      <c r="B40" s="204" t="s">
        <v>196</v>
      </c>
      <c r="C40" s="205"/>
      <c r="D40" s="206"/>
      <c r="E40" s="19">
        <v>6000</v>
      </c>
    </row>
    <row r="41" spans="1:5" x14ac:dyDescent="0.25">
      <c r="A41" s="6"/>
      <c r="B41" s="207" t="s">
        <v>197</v>
      </c>
      <c r="C41" s="208"/>
      <c r="D41" s="209"/>
      <c r="E41" s="10">
        <v>12000</v>
      </c>
    </row>
    <row r="42" spans="1:5" x14ac:dyDescent="0.25">
      <c r="A42" s="6"/>
      <c r="B42" s="201" t="s">
        <v>198</v>
      </c>
      <c r="C42" s="202"/>
      <c r="D42" s="203"/>
      <c r="E42" s="10">
        <v>3000</v>
      </c>
    </row>
    <row r="43" spans="1:5" x14ac:dyDescent="0.25">
      <c r="A43" s="6"/>
      <c r="B43" s="201" t="s">
        <v>199</v>
      </c>
      <c r="C43" s="202"/>
      <c r="D43" s="203"/>
      <c r="E43" s="10">
        <v>300</v>
      </c>
    </row>
    <row r="44" spans="1:5" x14ac:dyDescent="0.25">
      <c r="A44" s="6"/>
      <c r="B44" s="201" t="s">
        <v>200</v>
      </c>
      <c r="C44" s="202"/>
      <c r="D44" s="203"/>
      <c r="E44" s="10">
        <v>500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201</v>
      </c>
      <c r="C53" s="199"/>
      <c r="D53" s="200"/>
      <c r="E53" s="20">
        <f>-E37+E36</f>
        <v>22960176.559999999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L11" sqref="L11"/>
    </sheetView>
  </sheetViews>
  <sheetFormatPr defaultRowHeight="15" x14ac:dyDescent="0.25"/>
  <cols>
    <col min="2" max="2" width="15.7109375" customWidth="1"/>
    <col min="3" max="3" width="16.140625" customWidth="1"/>
    <col min="4" max="4" width="18.85546875" customWidth="1"/>
    <col min="5" max="5" width="24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185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186</v>
      </c>
      <c r="C6" s="211"/>
      <c r="D6" s="212"/>
      <c r="E6" s="7">
        <v>22906694.399999999</v>
      </c>
    </row>
    <row r="7" spans="1:5" x14ac:dyDescent="0.25">
      <c r="A7" s="6" t="s">
        <v>9</v>
      </c>
      <c r="B7" s="225" t="s">
        <v>187</v>
      </c>
      <c r="C7" s="226"/>
      <c r="D7" s="227"/>
      <c r="E7" s="8">
        <v>3800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51" t="s">
        <v>25</v>
      </c>
      <c r="C22" s="52"/>
      <c r="D22" s="53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3800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22910494.399999999</v>
      </c>
    </row>
    <row r="37" spans="1:5" x14ac:dyDescent="0.25">
      <c r="A37" s="6" t="s">
        <v>46</v>
      </c>
      <c r="B37" s="213" t="s">
        <v>188</v>
      </c>
      <c r="C37" s="214"/>
      <c r="D37" s="215"/>
      <c r="E37" s="18">
        <v>0</v>
      </c>
    </row>
    <row r="38" spans="1:5" x14ac:dyDescent="0.25">
      <c r="A38" s="6"/>
      <c r="B38" s="201" t="s">
        <v>0</v>
      </c>
      <c r="C38" s="202"/>
      <c r="D38" s="203"/>
      <c r="E38" s="19" t="s">
        <v>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189</v>
      </c>
      <c r="C53" s="199"/>
      <c r="D53" s="200"/>
      <c r="E53" s="20">
        <f>-E37+E36</f>
        <v>22910494.399999999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40" workbookViewId="0">
      <selection activeCell="I11" sqref="I11"/>
    </sheetView>
  </sheetViews>
  <sheetFormatPr defaultRowHeight="15" x14ac:dyDescent="0.25"/>
  <cols>
    <col min="2" max="2" width="19.7109375" customWidth="1"/>
    <col min="3" max="3" width="13.5703125" customWidth="1"/>
    <col min="4" max="4" width="11.28515625" customWidth="1"/>
    <col min="5" max="5" width="22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714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715</v>
      </c>
      <c r="C6" s="211"/>
      <c r="D6" s="212"/>
      <c r="E6" s="7">
        <v>2041695.59</v>
      </c>
    </row>
    <row r="7" spans="1:5" x14ac:dyDescent="0.25">
      <c r="A7" s="6" t="s">
        <v>9</v>
      </c>
      <c r="B7" s="225" t="s">
        <v>716</v>
      </c>
      <c r="C7" s="226"/>
      <c r="D7" s="227"/>
      <c r="E7" s="8">
        <v>3950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83" t="s">
        <v>25</v>
      </c>
      <c r="C22" s="184"/>
      <c r="D22" s="18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3950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2045645.59</v>
      </c>
    </row>
    <row r="37" spans="1:5" x14ac:dyDescent="0.25">
      <c r="A37" s="6" t="s">
        <v>46</v>
      </c>
      <c r="B37" s="213" t="s">
        <v>717</v>
      </c>
      <c r="C37" s="214"/>
      <c r="D37" s="215"/>
      <c r="E37" s="18">
        <v>20500</v>
      </c>
    </row>
    <row r="38" spans="1:5" x14ac:dyDescent="0.25">
      <c r="A38" s="6"/>
      <c r="B38" s="201" t="s">
        <v>718</v>
      </c>
      <c r="C38" s="202"/>
      <c r="D38" s="203"/>
      <c r="E38" s="19">
        <v>20000</v>
      </c>
    </row>
    <row r="39" spans="1:5" x14ac:dyDescent="0.25">
      <c r="A39" s="6"/>
      <c r="B39" s="201" t="s">
        <v>719</v>
      </c>
      <c r="C39" s="202"/>
      <c r="D39" s="203"/>
      <c r="E39" s="10">
        <v>500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720</v>
      </c>
      <c r="C53" s="199"/>
      <c r="D53" s="200"/>
      <c r="E53" s="20">
        <f>-E37+E36</f>
        <v>2025145.59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K11" sqref="K11"/>
    </sheetView>
  </sheetViews>
  <sheetFormatPr defaultRowHeight="15" x14ac:dyDescent="0.25"/>
  <cols>
    <col min="2" max="2" width="17.28515625" customWidth="1"/>
    <col min="3" max="3" width="13.7109375" customWidth="1"/>
    <col min="4" max="4" width="12.42578125" customWidth="1"/>
    <col min="5" max="5" width="21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178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179</v>
      </c>
      <c r="C6" s="211"/>
      <c r="D6" s="212"/>
      <c r="E6" s="7">
        <v>22929635</v>
      </c>
    </row>
    <row r="7" spans="1:5" x14ac:dyDescent="0.25">
      <c r="A7" s="6" t="s">
        <v>9</v>
      </c>
      <c r="B7" s="225" t="s">
        <v>180</v>
      </c>
      <c r="C7" s="226"/>
      <c r="D7" s="227"/>
      <c r="E7" s="8">
        <v>4350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48" t="s">
        <v>25</v>
      </c>
      <c r="C22" s="49"/>
      <c r="D22" s="5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22933985</v>
      </c>
    </row>
    <row r="37" spans="1:5" x14ac:dyDescent="0.25">
      <c r="A37" s="6" t="s">
        <v>46</v>
      </c>
      <c r="B37" s="213" t="s">
        <v>181</v>
      </c>
      <c r="C37" s="214"/>
      <c r="D37" s="215"/>
      <c r="E37" s="18">
        <v>27290.6</v>
      </c>
    </row>
    <row r="38" spans="1:5" x14ac:dyDescent="0.25">
      <c r="A38" s="6"/>
      <c r="B38" s="201" t="s">
        <v>182</v>
      </c>
      <c r="C38" s="202"/>
      <c r="D38" s="203"/>
      <c r="E38" s="19">
        <v>2600</v>
      </c>
    </row>
    <row r="39" spans="1:5" x14ac:dyDescent="0.25">
      <c r="A39" s="6"/>
      <c r="B39" s="201" t="s">
        <v>183</v>
      </c>
      <c r="C39" s="202"/>
      <c r="D39" s="203"/>
      <c r="E39" s="10">
        <v>24690.6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184</v>
      </c>
      <c r="C53" s="199"/>
      <c r="D53" s="200"/>
      <c r="E53" s="20">
        <f>-E37+E36</f>
        <v>22906694.399999999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0" sqref="I10"/>
    </sheetView>
  </sheetViews>
  <sheetFormatPr defaultRowHeight="15" x14ac:dyDescent="0.25"/>
  <cols>
    <col min="2" max="2" width="15.5703125" customWidth="1"/>
    <col min="3" max="3" width="13.42578125" customWidth="1"/>
    <col min="4" max="4" width="14.7109375" customWidth="1"/>
    <col min="5" max="5" width="24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171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54"/>
      <c r="E5" s="5" t="s">
        <v>6</v>
      </c>
    </row>
    <row r="6" spans="1:5" x14ac:dyDescent="0.25">
      <c r="A6" s="6" t="s">
        <v>7</v>
      </c>
      <c r="B6" s="210" t="s">
        <v>172</v>
      </c>
      <c r="C6" s="211"/>
      <c r="D6" s="212"/>
      <c r="E6" s="7">
        <v>22960194</v>
      </c>
    </row>
    <row r="7" spans="1:5" x14ac:dyDescent="0.25">
      <c r="A7" s="6" t="s">
        <v>9</v>
      </c>
      <c r="B7" s="225" t="s">
        <v>173</v>
      </c>
      <c r="C7" s="226"/>
      <c r="D7" s="227"/>
      <c r="E7" s="8">
        <v>29140.63</v>
      </c>
    </row>
    <row r="8" spans="1:5" x14ac:dyDescent="0.25">
      <c r="A8" s="9">
        <v>2.1</v>
      </c>
      <c r="B8" s="201" t="s">
        <v>152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48" t="s">
        <v>25</v>
      </c>
      <c r="C22" s="49"/>
      <c r="D22" s="5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1850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>
        <v>24690.63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174</v>
      </c>
      <c r="C34" s="202"/>
      <c r="D34" s="203"/>
      <c r="E34" s="10">
        <v>2600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22989334.629999999</v>
      </c>
    </row>
    <row r="37" spans="1:5" x14ac:dyDescent="0.25">
      <c r="A37" s="6" t="s">
        <v>46</v>
      </c>
      <c r="B37" s="213" t="s">
        <v>175</v>
      </c>
      <c r="C37" s="214"/>
      <c r="D37" s="215"/>
      <c r="E37" s="18">
        <v>59699.63</v>
      </c>
    </row>
    <row r="38" spans="1:5" x14ac:dyDescent="0.25">
      <c r="A38" s="6"/>
      <c r="B38" s="201" t="s">
        <v>176</v>
      </c>
      <c r="C38" s="202"/>
      <c r="D38" s="203"/>
      <c r="E38" s="19">
        <v>59699.63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177</v>
      </c>
      <c r="C53" s="199"/>
      <c r="D53" s="200"/>
      <c r="E53" s="20">
        <f>-E37+E36</f>
        <v>22929635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N13" sqref="N13"/>
    </sheetView>
  </sheetViews>
  <sheetFormatPr defaultRowHeight="15" x14ac:dyDescent="0.25"/>
  <cols>
    <col min="2" max="2" width="17" customWidth="1"/>
    <col min="3" max="3" width="15.42578125" customWidth="1"/>
    <col min="4" max="4" width="16.85546875" customWidth="1"/>
    <col min="5" max="5" width="26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158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159</v>
      </c>
      <c r="C6" s="211"/>
      <c r="D6" s="212"/>
      <c r="E6" s="7">
        <v>15723520.539999999</v>
      </c>
    </row>
    <row r="7" spans="1:5" x14ac:dyDescent="0.25">
      <c r="A7" s="6" t="s">
        <v>9</v>
      </c>
      <c r="B7" s="225" t="s">
        <v>160</v>
      </c>
      <c r="C7" s="226"/>
      <c r="D7" s="227"/>
      <c r="E7" s="8">
        <v>18925650</v>
      </c>
    </row>
    <row r="8" spans="1:5" x14ac:dyDescent="0.25">
      <c r="A8" s="9">
        <v>2.1</v>
      </c>
      <c r="B8" s="201" t="s">
        <v>152</v>
      </c>
      <c r="C8" s="202"/>
      <c r="D8" s="203"/>
      <c r="E8" s="10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>
        <v>4501625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>
        <v>7458083.3300000001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>
        <v>6048041.6699999999</v>
      </c>
    </row>
    <row r="17" spans="1:5" x14ac:dyDescent="0.25">
      <c r="A17" s="9">
        <v>2.9</v>
      </c>
      <c r="B17" s="201" t="s">
        <v>20</v>
      </c>
      <c r="C17" s="202"/>
      <c r="D17" s="203"/>
      <c r="E17" s="10">
        <v>915750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48" t="s">
        <v>25</v>
      </c>
      <c r="C22" s="49"/>
      <c r="D22" s="50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2150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133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34649170.539999999</v>
      </c>
    </row>
    <row r="37" spans="1:5" x14ac:dyDescent="0.25">
      <c r="A37" s="6" t="s">
        <v>46</v>
      </c>
      <c r="B37" s="213" t="s">
        <v>161</v>
      </c>
      <c r="C37" s="214"/>
      <c r="D37" s="215"/>
      <c r="E37" s="18">
        <v>11688976.539999999</v>
      </c>
    </row>
    <row r="38" spans="1:5" x14ac:dyDescent="0.25">
      <c r="A38" s="6"/>
      <c r="B38" s="201" t="s">
        <v>162</v>
      </c>
      <c r="C38" s="202"/>
      <c r="D38" s="203"/>
      <c r="E38" s="19">
        <v>632095.19999999995</v>
      </c>
    </row>
    <row r="39" spans="1:5" x14ac:dyDescent="0.25">
      <c r="A39" s="6"/>
      <c r="B39" s="201" t="s">
        <v>163</v>
      </c>
      <c r="C39" s="202"/>
      <c r="D39" s="203"/>
      <c r="E39" s="10">
        <v>426727.3</v>
      </c>
    </row>
    <row r="40" spans="1:5" x14ac:dyDescent="0.25">
      <c r="A40" s="6"/>
      <c r="B40" s="204" t="s">
        <v>164</v>
      </c>
      <c r="C40" s="205"/>
      <c r="D40" s="206"/>
      <c r="E40" s="19">
        <v>6536543.75</v>
      </c>
    </row>
    <row r="41" spans="1:5" x14ac:dyDescent="0.25">
      <c r="A41" s="6"/>
      <c r="B41" s="207" t="s">
        <v>165</v>
      </c>
      <c r="C41" s="208"/>
      <c r="D41" s="209"/>
      <c r="E41" s="10">
        <v>495416.38</v>
      </c>
    </row>
    <row r="42" spans="1:5" x14ac:dyDescent="0.25">
      <c r="A42" s="6"/>
      <c r="B42" s="201" t="s">
        <v>166</v>
      </c>
      <c r="C42" s="202"/>
      <c r="D42" s="203"/>
      <c r="E42" s="10">
        <v>3505693.91</v>
      </c>
    </row>
    <row r="43" spans="1:5" x14ac:dyDescent="0.25">
      <c r="A43" s="6"/>
      <c r="B43" s="201" t="s">
        <v>167</v>
      </c>
      <c r="C43" s="202"/>
      <c r="D43" s="203"/>
      <c r="E43" s="10">
        <v>500</v>
      </c>
    </row>
    <row r="44" spans="1:5" x14ac:dyDescent="0.25">
      <c r="A44" s="6"/>
      <c r="B44" s="201" t="s">
        <v>168</v>
      </c>
      <c r="C44" s="202"/>
      <c r="D44" s="203"/>
      <c r="E44" s="10">
        <v>20000</v>
      </c>
    </row>
    <row r="45" spans="1:5" x14ac:dyDescent="0.25">
      <c r="A45" s="6"/>
      <c r="B45" s="201" t="s">
        <v>169</v>
      </c>
      <c r="C45" s="202"/>
      <c r="D45" s="203"/>
      <c r="E45" s="10">
        <v>72000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170</v>
      </c>
      <c r="C53" s="199"/>
      <c r="D53" s="200"/>
      <c r="E53" s="20">
        <f>-E37+E36</f>
        <v>22960194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C59" sqref="C59"/>
    </sheetView>
  </sheetViews>
  <sheetFormatPr defaultRowHeight="15" x14ac:dyDescent="0.25"/>
  <cols>
    <col min="3" max="3" width="13.28515625" customWidth="1"/>
    <col min="4" max="4" width="14.5703125" customWidth="1"/>
    <col min="5" max="5" width="27.855468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149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150</v>
      </c>
      <c r="C6" s="211"/>
      <c r="D6" s="212"/>
      <c r="E6" s="7">
        <v>15318362.029999999</v>
      </c>
    </row>
    <row r="7" spans="1:5" x14ac:dyDescent="0.25">
      <c r="A7" s="6" t="s">
        <v>9</v>
      </c>
      <c r="B7" s="225" t="s">
        <v>151</v>
      </c>
      <c r="C7" s="226"/>
      <c r="D7" s="227"/>
      <c r="E7" s="8">
        <v>26726215.390000001</v>
      </c>
    </row>
    <row r="8" spans="1:5" x14ac:dyDescent="0.25">
      <c r="A8" s="9">
        <v>2.1</v>
      </c>
      <c r="B8" s="201" t="s">
        <v>152</v>
      </c>
      <c r="C8" s="202"/>
      <c r="D8" s="203"/>
      <c r="E8" s="10">
        <v>25319924.010000002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>
        <v>305500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45" t="s">
        <v>25</v>
      </c>
      <c r="C22" s="46"/>
      <c r="D22" s="4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153</v>
      </c>
      <c r="C31" s="202"/>
      <c r="D31" s="203"/>
      <c r="E31" s="10">
        <v>813316.38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133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v>42044577.420000002</v>
      </c>
    </row>
    <row r="37" spans="1:5" x14ac:dyDescent="0.25">
      <c r="A37" s="6" t="s">
        <v>46</v>
      </c>
      <c r="B37" s="213" t="s">
        <v>154</v>
      </c>
      <c r="C37" s="214"/>
      <c r="D37" s="215"/>
      <c r="E37" s="18">
        <v>26321056.879999999</v>
      </c>
    </row>
    <row r="38" spans="1:5" x14ac:dyDescent="0.25">
      <c r="A38" s="6"/>
      <c r="B38" s="201" t="s">
        <v>155</v>
      </c>
      <c r="C38" s="202"/>
      <c r="D38" s="203"/>
      <c r="E38" s="19">
        <v>187816.49</v>
      </c>
    </row>
    <row r="39" spans="1:5" x14ac:dyDescent="0.25">
      <c r="A39" s="6"/>
      <c r="B39" s="201" t="s">
        <v>156</v>
      </c>
      <c r="C39" s="202"/>
      <c r="D39" s="203"/>
      <c r="E39" s="10">
        <v>26133240.390000001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157</v>
      </c>
      <c r="C53" s="199"/>
      <c r="D53" s="200"/>
      <c r="E53" s="20">
        <f>-E37+E36</f>
        <v>15723520.540000003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4" workbookViewId="0">
      <selection activeCell="E46" sqref="E46"/>
    </sheetView>
  </sheetViews>
  <sheetFormatPr defaultRowHeight="15" x14ac:dyDescent="0.25"/>
  <cols>
    <col min="3" max="3" width="14" customWidth="1"/>
    <col min="4" max="4" width="25.85546875" customWidth="1"/>
    <col min="5" max="5" width="24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139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140</v>
      </c>
      <c r="C6" s="211"/>
      <c r="D6" s="212"/>
      <c r="E6" s="7">
        <v>21505571.109999999</v>
      </c>
    </row>
    <row r="7" spans="1:5" x14ac:dyDescent="0.25">
      <c r="A7" s="6" t="s">
        <v>9</v>
      </c>
      <c r="B7" s="225" t="s">
        <v>141</v>
      </c>
      <c r="C7" s="226"/>
      <c r="D7" s="227"/>
      <c r="E7" s="8">
        <v>3450</v>
      </c>
    </row>
    <row r="8" spans="1:5" x14ac:dyDescent="0.25">
      <c r="A8" s="9">
        <v>2.1</v>
      </c>
      <c r="B8" s="201" t="s">
        <v>131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45" t="s">
        <v>25</v>
      </c>
      <c r="C22" s="46"/>
      <c r="D22" s="47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3450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133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21509021.109999999</v>
      </c>
    </row>
    <row r="37" spans="1:5" x14ac:dyDescent="0.25">
      <c r="A37" s="6" t="s">
        <v>46</v>
      </c>
      <c r="B37" s="213" t="s">
        <v>142</v>
      </c>
      <c r="C37" s="214"/>
      <c r="D37" s="215"/>
      <c r="E37" s="18">
        <v>6190659.0800000001</v>
      </c>
    </row>
    <row r="38" spans="1:5" x14ac:dyDescent="0.25">
      <c r="A38" s="6"/>
      <c r="B38" s="201" t="s">
        <v>143</v>
      </c>
      <c r="C38" s="202"/>
      <c r="D38" s="203"/>
      <c r="E38" s="19">
        <v>861.98</v>
      </c>
    </row>
    <row r="39" spans="1:5" x14ac:dyDescent="0.25">
      <c r="A39" s="6"/>
      <c r="B39" s="201" t="s">
        <v>144</v>
      </c>
      <c r="C39" s="202"/>
      <c r="D39" s="203"/>
      <c r="E39" s="10">
        <v>576227.78</v>
      </c>
    </row>
    <row r="40" spans="1:5" x14ac:dyDescent="0.25">
      <c r="A40" s="6"/>
      <c r="B40" s="204" t="s">
        <v>49</v>
      </c>
      <c r="C40" s="205"/>
      <c r="D40" s="206"/>
      <c r="E40" s="19">
        <v>1417774.29</v>
      </c>
    </row>
    <row r="41" spans="1:5" x14ac:dyDescent="0.25">
      <c r="A41" s="6"/>
      <c r="B41" s="207" t="s">
        <v>145</v>
      </c>
      <c r="C41" s="208"/>
      <c r="D41" s="209"/>
      <c r="E41" s="10">
        <v>470392.67</v>
      </c>
    </row>
    <row r="42" spans="1:5" x14ac:dyDescent="0.25">
      <c r="A42" s="6"/>
      <c r="B42" s="201" t="s">
        <v>146</v>
      </c>
      <c r="C42" s="202"/>
      <c r="D42" s="203"/>
      <c r="E42" s="10">
        <v>2350562.36</v>
      </c>
    </row>
    <row r="43" spans="1:5" x14ac:dyDescent="0.25">
      <c r="A43" s="6"/>
      <c r="B43" s="201" t="s">
        <v>147</v>
      </c>
      <c r="C43" s="202"/>
      <c r="D43" s="203"/>
      <c r="E43" s="10">
        <v>1374840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148</v>
      </c>
      <c r="C53" s="199"/>
      <c r="D53" s="200"/>
      <c r="E53" s="20">
        <f>-E37+E36</f>
        <v>15318362.029999999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4" workbookViewId="0">
      <selection sqref="A1:E53"/>
    </sheetView>
  </sheetViews>
  <sheetFormatPr defaultRowHeight="15" x14ac:dyDescent="0.25"/>
  <cols>
    <col min="3" max="3" width="12.42578125" customWidth="1"/>
    <col min="4" max="4" width="15.42578125" customWidth="1"/>
    <col min="5" max="5" width="27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128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129</v>
      </c>
      <c r="C6" s="211"/>
      <c r="D6" s="212"/>
      <c r="E6" s="7">
        <v>19155946.84</v>
      </c>
    </row>
    <row r="7" spans="1:5" x14ac:dyDescent="0.25">
      <c r="A7" s="6" t="s">
        <v>9</v>
      </c>
      <c r="B7" s="225" t="s">
        <v>130</v>
      </c>
      <c r="C7" s="226"/>
      <c r="D7" s="227"/>
      <c r="E7" s="8">
        <v>5056049.1900000004</v>
      </c>
    </row>
    <row r="8" spans="1:5" x14ac:dyDescent="0.25">
      <c r="A8" s="9">
        <v>2.1</v>
      </c>
      <c r="B8" s="201" t="s">
        <v>131</v>
      </c>
      <c r="C8" s="202"/>
      <c r="D8" s="203"/>
      <c r="E8" s="10">
        <v>2491566.9900000002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42" t="s">
        <v>25</v>
      </c>
      <c r="C22" s="43"/>
      <c r="D22" s="44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4400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132</v>
      </c>
      <c r="C27" s="202"/>
      <c r="D27" s="203"/>
      <c r="E27" s="10">
        <v>2350562.29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>
        <v>208657.93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133</v>
      </c>
      <c r="C34" s="202"/>
      <c r="D34" s="203"/>
      <c r="E34" s="10">
        <v>861.98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24211996.030000001</v>
      </c>
    </row>
    <row r="37" spans="1:5" x14ac:dyDescent="0.25">
      <c r="A37" s="6" t="s">
        <v>46</v>
      </c>
      <c r="B37" s="213" t="s">
        <v>134</v>
      </c>
      <c r="C37" s="214"/>
      <c r="D37" s="215"/>
      <c r="E37" s="18">
        <v>2706424.92</v>
      </c>
    </row>
    <row r="38" spans="1:5" x14ac:dyDescent="0.25">
      <c r="A38" s="6"/>
      <c r="B38" s="201" t="s">
        <v>135</v>
      </c>
      <c r="C38" s="202"/>
      <c r="D38" s="203"/>
      <c r="E38" s="19">
        <v>3600</v>
      </c>
    </row>
    <row r="39" spans="1:5" x14ac:dyDescent="0.25">
      <c r="A39" s="6"/>
      <c r="B39" s="201" t="s">
        <v>136</v>
      </c>
      <c r="C39" s="202"/>
      <c r="D39" s="203"/>
      <c r="E39" s="10">
        <v>2600</v>
      </c>
    </row>
    <row r="40" spans="1:5" x14ac:dyDescent="0.25">
      <c r="A40" s="6"/>
      <c r="B40" s="204" t="s">
        <v>137</v>
      </c>
      <c r="C40" s="205"/>
      <c r="D40" s="206"/>
      <c r="E40" s="19">
        <v>2700224.92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138</v>
      </c>
      <c r="C53" s="199"/>
      <c r="D53" s="200"/>
      <c r="E53" s="20">
        <f>-E37+E36</f>
        <v>21505571.109999999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4" sqref="I14"/>
    </sheetView>
  </sheetViews>
  <sheetFormatPr defaultRowHeight="15" x14ac:dyDescent="0.25"/>
  <cols>
    <col min="2" max="2" width="17.140625" customWidth="1"/>
    <col min="3" max="3" width="15" customWidth="1"/>
    <col min="4" max="4" width="15.28515625" customWidth="1"/>
    <col min="5" max="5" width="23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122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123</v>
      </c>
      <c r="C6" s="211"/>
      <c r="D6" s="212"/>
      <c r="E6" s="7">
        <v>19174696.84</v>
      </c>
    </row>
    <row r="7" spans="1:5" x14ac:dyDescent="0.25">
      <c r="A7" s="6" t="s">
        <v>9</v>
      </c>
      <c r="B7" s="225" t="s">
        <v>124</v>
      </c>
      <c r="C7" s="226"/>
      <c r="D7" s="227"/>
      <c r="E7" s="8">
        <v>2850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39" t="s">
        <v>25</v>
      </c>
      <c r="C22" s="40"/>
      <c r="D22" s="41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19177546.84</v>
      </c>
    </row>
    <row r="37" spans="1:5" x14ac:dyDescent="0.25">
      <c r="A37" s="6" t="s">
        <v>46</v>
      </c>
      <c r="B37" s="213" t="s">
        <v>125</v>
      </c>
      <c r="C37" s="214"/>
      <c r="D37" s="215"/>
      <c r="E37" s="18">
        <v>21600</v>
      </c>
    </row>
    <row r="38" spans="1:5" x14ac:dyDescent="0.25">
      <c r="A38" s="6"/>
      <c r="B38" s="201" t="s">
        <v>126</v>
      </c>
      <c r="C38" s="202"/>
      <c r="D38" s="203"/>
      <c r="E38" s="19">
        <v>21600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127</v>
      </c>
      <c r="C53" s="199"/>
      <c r="D53" s="200"/>
      <c r="E53" s="20">
        <f>-E37+E36</f>
        <v>19155946.84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3" sqref="H13"/>
    </sheetView>
  </sheetViews>
  <sheetFormatPr defaultRowHeight="15" x14ac:dyDescent="0.25"/>
  <cols>
    <col min="2" max="2" width="17.5703125" customWidth="1"/>
    <col min="3" max="3" width="15.5703125" customWidth="1"/>
    <col min="4" max="4" width="16.5703125" customWidth="1"/>
    <col min="5" max="5" width="24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115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116</v>
      </c>
      <c r="C6" s="211"/>
      <c r="D6" s="212"/>
      <c r="E6" s="7">
        <v>15732190.91</v>
      </c>
    </row>
    <row r="7" spans="1:5" x14ac:dyDescent="0.25">
      <c r="A7" s="6" t="s">
        <v>9</v>
      </c>
      <c r="B7" s="225" t="s">
        <v>117</v>
      </c>
      <c r="C7" s="226"/>
      <c r="D7" s="227"/>
      <c r="E7" s="8">
        <v>3493375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>
        <v>3490375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36" t="s">
        <v>25</v>
      </c>
      <c r="C22" s="37"/>
      <c r="D22" s="38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3000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19225565.91</v>
      </c>
    </row>
    <row r="37" spans="1:5" x14ac:dyDescent="0.25">
      <c r="A37" s="6" t="s">
        <v>46</v>
      </c>
      <c r="B37" s="213" t="s">
        <v>118</v>
      </c>
      <c r="C37" s="214"/>
      <c r="D37" s="215"/>
      <c r="E37" s="18">
        <v>50869.07</v>
      </c>
    </row>
    <row r="38" spans="1:5" x14ac:dyDescent="0.25">
      <c r="A38" s="6"/>
      <c r="B38" s="201" t="s">
        <v>119</v>
      </c>
      <c r="C38" s="202"/>
      <c r="D38" s="203"/>
      <c r="E38" s="19">
        <v>50000</v>
      </c>
    </row>
    <row r="39" spans="1:5" x14ac:dyDescent="0.25">
      <c r="A39" s="6"/>
      <c r="B39" s="201" t="s">
        <v>120</v>
      </c>
      <c r="C39" s="202"/>
      <c r="D39" s="203"/>
      <c r="E39" s="10">
        <v>869.07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121</v>
      </c>
      <c r="C53" s="199"/>
      <c r="D53" s="200"/>
      <c r="E53" s="20">
        <f>-E37+E36</f>
        <v>19174696.84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7" sqref="I17"/>
    </sheetView>
  </sheetViews>
  <sheetFormatPr defaultRowHeight="15" x14ac:dyDescent="0.25"/>
  <cols>
    <col min="2" max="2" width="20.7109375" customWidth="1"/>
    <col min="3" max="3" width="17.140625" customWidth="1"/>
    <col min="4" max="4" width="10.28515625" customWidth="1"/>
    <col min="5" max="5" width="25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109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110</v>
      </c>
      <c r="C6" s="211"/>
      <c r="D6" s="212"/>
      <c r="E6" s="7">
        <v>15881780.109999999</v>
      </c>
    </row>
    <row r="7" spans="1:5" x14ac:dyDescent="0.25">
      <c r="A7" s="6" t="s">
        <v>9</v>
      </c>
      <c r="B7" s="225" t="s">
        <v>111</v>
      </c>
      <c r="C7" s="226"/>
      <c r="D7" s="227"/>
      <c r="E7" s="8">
        <v>2350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33" t="s">
        <v>25</v>
      </c>
      <c r="C22" s="34"/>
      <c r="D22" s="3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2350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15884130.109999999</v>
      </c>
    </row>
    <row r="37" spans="1:5" x14ac:dyDescent="0.25">
      <c r="A37" s="6" t="s">
        <v>46</v>
      </c>
      <c r="B37" s="213" t="s">
        <v>112</v>
      </c>
      <c r="C37" s="214"/>
      <c r="D37" s="215"/>
      <c r="E37" s="18">
        <v>151939.20000000001</v>
      </c>
    </row>
    <row r="38" spans="1:5" x14ac:dyDescent="0.25">
      <c r="A38" s="6"/>
      <c r="B38" s="201" t="s">
        <v>113</v>
      </c>
      <c r="C38" s="202"/>
      <c r="D38" s="203"/>
      <c r="E38" s="19">
        <v>151939.20000000001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114</v>
      </c>
      <c r="C53" s="199"/>
      <c r="D53" s="200"/>
      <c r="E53" s="20">
        <f>-E37+E36</f>
        <v>15732190.91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I13" sqref="I13"/>
    </sheetView>
  </sheetViews>
  <sheetFormatPr defaultRowHeight="15" x14ac:dyDescent="0.25"/>
  <cols>
    <col min="2" max="2" width="19.42578125" customWidth="1"/>
    <col min="3" max="3" width="18" customWidth="1"/>
    <col min="4" max="4" width="14.5703125" customWidth="1"/>
    <col min="5" max="5" width="25.42578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103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104</v>
      </c>
      <c r="C6" s="211"/>
      <c r="D6" s="212"/>
      <c r="E6" s="7">
        <v>15970174.279999999</v>
      </c>
    </row>
    <row r="7" spans="1:5" x14ac:dyDescent="0.25">
      <c r="A7" s="6" t="s">
        <v>9</v>
      </c>
      <c r="B7" s="225" t="s">
        <v>105</v>
      </c>
      <c r="C7" s="226"/>
      <c r="D7" s="227"/>
      <c r="E7" s="8">
        <v>3600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30" t="s">
        <v>25</v>
      </c>
      <c r="C22" s="31"/>
      <c r="D22" s="32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3600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15973774.279999999</v>
      </c>
    </row>
    <row r="37" spans="1:5" x14ac:dyDescent="0.25">
      <c r="A37" s="6" t="s">
        <v>46</v>
      </c>
      <c r="B37" s="213" t="s">
        <v>106</v>
      </c>
      <c r="C37" s="214"/>
      <c r="D37" s="215"/>
      <c r="E37" s="18">
        <v>91994.17</v>
      </c>
    </row>
    <row r="38" spans="1:5" x14ac:dyDescent="0.25">
      <c r="A38" s="6"/>
      <c r="B38" s="201" t="s">
        <v>107</v>
      </c>
      <c r="C38" s="202"/>
      <c r="D38" s="203"/>
      <c r="E38" s="19">
        <v>91994.17</v>
      </c>
    </row>
    <row r="39" spans="1:5" x14ac:dyDescent="0.25">
      <c r="A39" s="6"/>
      <c r="B39" s="201" t="s">
        <v>0</v>
      </c>
      <c r="C39" s="202"/>
      <c r="D39" s="203"/>
      <c r="E39" s="10" t="s">
        <v>0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108</v>
      </c>
      <c r="C53" s="199"/>
      <c r="D53" s="200"/>
      <c r="E53" s="20">
        <f>-E37+E36</f>
        <v>15881780.109999999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1" workbookViewId="0">
      <selection activeCell="J42" sqref="J42"/>
    </sheetView>
  </sheetViews>
  <sheetFormatPr defaultRowHeight="15" x14ac:dyDescent="0.25"/>
  <cols>
    <col min="3" max="3" width="12.140625" customWidth="1"/>
    <col min="4" max="4" width="11.42578125" customWidth="1"/>
    <col min="5" max="5" width="28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707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708</v>
      </c>
      <c r="C6" s="211"/>
      <c r="D6" s="212"/>
      <c r="E6" s="7">
        <v>2037895.59</v>
      </c>
    </row>
    <row r="7" spans="1:5" x14ac:dyDescent="0.25">
      <c r="A7" s="6" t="s">
        <v>9</v>
      </c>
      <c r="B7" s="225" t="s">
        <v>709</v>
      </c>
      <c r="C7" s="226"/>
      <c r="D7" s="227"/>
      <c r="E7" s="8">
        <v>2417548.15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710</v>
      </c>
      <c r="C15" s="202"/>
      <c r="D15" s="203"/>
      <c r="E15" s="10">
        <v>2413748.15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80" t="s">
        <v>25</v>
      </c>
      <c r="C22" s="181"/>
      <c r="D22" s="182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3800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4455443.74</v>
      </c>
    </row>
    <row r="37" spans="1:5" x14ac:dyDescent="0.25">
      <c r="A37" s="6" t="s">
        <v>46</v>
      </c>
      <c r="B37" s="213" t="s">
        <v>711</v>
      </c>
      <c r="C37" s="214"/>
      <c r="D37" s="215"/>
      <c r="E37" s="18">
        <v>2413748.15</v>
      </c>
    </row>
    <row r="38" spans="1:5" x14ac:dyDescent="0.25">
      <c r="A38" s="6"/>
      <c r="B38" s="201" t="s">
        <v>712</v>
      </c>
      <c r="C38" s="202"/>
      <c r="D38" s="203"/>
      <c r="E38" s="19">
        <v>2413748.15</v>
      </c>
    </row>
    <row r="39" spans="1:5" x14ac:dyDescent="0.25">
      <c r="A39" s="6"/>
      <c r="B39" s="201"/>
      <c r="C39" s="202"/>
      <c r="D39" s="203"/>
      <c r="E39" s="10"/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713</v>
      </c>
      <c r="C53" s="199"/>
      <c r="D53" s="200"/>
      <c r="E53" s="20">
        <v>2041695.59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7" workbookViewId="0">
      <selection activeCell="I10" sqref="I10"/>
    </sheetView>
  </sheetViews>
  <sheetFormatPr defaultRowHeight="15" x14ac:dyDescent="0.25"/>
  <cols>
    <col min="2" max="2" width="18.42578125" customWidth="1"/>
    <col min="3" max="3" width="20.85546875" customWidth="1"/>
    <col min="4" max="4" width="12.85546875" customWidth="1"/>
    <col min="5" max="5" width="25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94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95</v>
      </c>
      <c r="C6" s="211"/>
      <c r="D6" s="212"/>
      <c r="E6" s="7">
        <v>17086258.850000001</v>
      </c>
    </row>
    <row r="7" spans="1:5" x14ac:dyDescent="0.25">
      <c r="A7" s="6" t="s">
        <v>9</v>
      </c>
      <c r="B7" s="225" t="s">
        <v>96</v>
      </c>
      <c r="C7" s="226"/>
      <c r="D7" s="227"/>
      <c r="E7" s="8">
        <v>1100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27" t="s">
        <v>25</v>
      </c>
      <c r="C22" s="28"/>
      <c r="D22" s="2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1100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17087358.850000001</v>
      </c>
    </row>
    <row r="37" spans="1:5" x14ac:dyDescent="0.25">
      <c r="A37" s="6" t="s">
        <v>46</v>
      </c>
      <c r="B37" s="213" t="s">
        <v>97</v>
      </c>
      <c r="C37" s="214"/>
      <c r="D37" s="215"/>
      <c r="E37" s="18">
        <v>1117184.57</v>
      </c>
    </row>
    <row r="38" spans="1:5" x14ac:dyDescent="0.25">
      <c r="A38" s="6"/>
      <c r="B38" s="201" t="s">
        <v>98</v>
      </c>
      <c r="C38" s="202"/>
      <c r="D38" s="203"/>
      <c r="E38" s="19">
        <v>2964.6</v>
      </c>
    </row>
    <row r="39" spans="1:5" x14ac:dyDescent="0.25">
      <c r="A39" s="6"/>
      <c r="B39" s="201" t="s">
        <v>99</v>
      </c>
      <c r="C39" s="202"/>
      <c r="D39" s="203"/>
      <c r="E39" s="10">
        <v>1652.4</v>
      </c>
    </row>
    <row r="40" spans="1:5" x14ac:dyDescent="0.25">
      <c r="A40" s="6"/>
      <c r="B40" s="204" t="s">
        <v>100</v>
      </c>
      <c r="C40" s="205"/>
      <c r="D40" s="206"/>
      <c r="E40" s="19">
        <v>77898.240000000005</v>
      </c>
    </row>
    <row r="41" spans="1:5" x14ac:dyDescent="0.25">
      <c r="A41" s="6"/>
      <c r="B41" s="207" t="s">
        <v>101</v>
      </c>
      <c r="C41" s="208"/>
      <c r="D41" s="209"/>
      <c r="E41" s="10">
        <v>1034669.33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102</v>
      </c>
      <c r="C53" s="199"/>
      <c r="D53" s="200"/>
      <c r="E53" s="20">
        <f>-E37+E36</f>
        <v>15970174.280000001</v>
      </c>
    </row>
  </sheetData>
  <mergeCells count="50">
    <mergeCell ref="B8:D8"/>
    <mergeCell ref="A3:B3"/>
    <mergeCell ref="D3:E3"/>
    <mergeCell ref="A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52:D52"/>
    <mergeCell ref="B53:D53"/>
    <mergeCell ref="B46:D46"/>
    <mergeCell ref="B47:D47"/>
    <mergeCell ref="B48:D48"/>
    <mergeCell ref="B49:D49"/>
    <mergeCell ref="B50:D50"/>
    <mergeCell ref="B51:D5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J16" sqref="J16"/>
    </sheetView>
  </sheetViews>
  <sheetFormatPr defaultRowHeight="15" x14ac:dyDescent="0.25"/>
  <cols>
    <col min="2" max="2" width="15.85546875" customWidth="1"/>
    <col min="3" max="3" width="20.5703125" customWidth="1"/>
    <col min="4" max="4" width="12.7109375" customWidth="1"/>
    <col min="5" max="5" width="26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87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88</v>
      </c>
      <c r="C6" s="211"/>
      <c r="D6" s="212"/>
      <c r="E6" s="7">
        <v>17324391.199999999</v>
      </c>
    </row>
    <row r="7" spans="1:5" x14ac:dyDescent="0.25">
      <c r="A7" s="6" t="s">
        <v>9</v>
      </c>
      <c r="B7" s="225" t="s">
        <v>89</v>
      </c>
      <c r="C7" s="226"/>
      <c r="D7" s="227"/>
      <c r="E7" s="8">
        <v>300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24" t="s">
        <v>25</v>
      </c>
      <c r="C22" s="25"/>
      <c r="D22" s="26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300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17324691.199999999</v>
      </c>
    </row>
    <row r="37" spans="1:5" x14ac:dyDescent="0.25">
      <c r="A37" s="6" t="s">
        <v>46</v>
      </c>
      <c r="B37" s="213" t="s">
        <v>90</v>
      </c>
      <c r="C37" s="214"/>
      <c r="D37" s="215"/>
      <c r="E37" s="18">
        <v>238432.35</v>
      </c>
    </row>
    <row r="38" spans="1:5" x14ac:dyDescent="0.25">
      <c r="A38" s="6"/>
      <c r="B38" s="201" t="s">
        <v>91</v>
      </c>
      <c r="C38" s="202"/>
      <c r="D38" s="203"/>
      <c r="E38" s="19">
        <v>209645.55</v>
      </c>
    </row>
    <row r="39" spans="1:5" x14ac:dyDescent="0.25">
      <c r="A39" s="6"/>
      <c r="B39" s="201" t="s">
        <v>92</v>
      </c>
      <c r="C39" s="202"/>
      <c r="D39" s="203"/>
      <c r="E39" s="10">
        <v>28786.799999999999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93</v>
      </c>
      <c r="C53" s="199"/>
      <c r="D53" s="200"/>
      <c r="E53" s="20">
        <f>-E37+E36</f>
        <v>17086258.849999998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62" sqref="H62"/>
    </sheetView>
  </sheetViews>
  <sheetFormatPr defaultRowHeight="15" x14ac:dyDescent="0.25"/>
  <cols>
    <col min="2" max="2" width="18.42578125" customWidth="1"/>
    <col min="3" max="3" width="15.7109375" customWidth="1"/>
    <col min="4" max="4" width="16.85546875" customWidth="1"/>
    <col min="5" max="5" width="24.57031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80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81</v>
      </c>
      <c r="C6" s="211"/>
      <c r="D6" s="212"/>
      <c r="E6" s="7">
        <v>19946451.879999999</v>
      </c>
    </row>
    <row r="7" spans="1:5" x14ac:dyDescent="0.25">
      <c r="A7" s="6" t="s">
        <v>9</v>
      </c>
      <c r="B7" s="225" t="s">
        <v>82</v>
      </c>
      <c r="C7" s="226"/>
      <c r="D7" s="227"/>
      <c r="E7" s="8">
        <v>210495.55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>
        <v>209645.55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21" t="s">
        <v>25</v>
      </c>
      <c r="C22" s="22"/>
      <c r="D22" s="23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20156947.43</v>
      </c>
    </row>
    <row r="37" spans="1:5" x14ac:dyDescent="0.25">
      <c r="A37" s="6" t="s">
        <v>46</v>
      </c>
      <c r="B37" s="213" t="s">
        <v>83</v>
      </c>
      <c r="C37" s="214"/>
      <c r="D37" s="215"/>
      <c r="E37" s="18">
        <v>2832556.23</v>
      </c>
    </row>
    <row r="38" spans="1:5" x14ac:dyDescent="0.25">
      <c r="A38" s="6"/>
      <c r="B38" s="201" t="s">
        <v>84</v>
      </c>
      <c r="C38" s="202"/>
      <c r="D38" s="203"/>
      <c r="E38" s="19">
        <v>1987941.79</v>
      </c>
    </row>
    <row r="39" spans="1:5" x14ac:dyDescent="0.25">
      <c r="A39" s="6"/>
      <c r="B39" s="201" t="s">
        <v>85</v>
      </c>
      <c r="C39" s="202"/>
      <c r="D39" s="203"/>
      <c r="E39" s="10">
        <v>844614.44</v>
      </c>
    </row>
    <row r="40" spans="1:5" x14ac:dyDescent="0.25">
      <c r="A40" s="6"/>
      <c r="B40" s="204" t="s">
        <v>0</v>
      </c>
      <c r="C40" s="205"/>
      <c r="D40" s="206"/>
      <c r="E40" s="19" t="s">
        <v>0</v>
      </c>
    </row>
    <row r="41" spans="1:5" x14ac:dyDescent="0.25">
      <c r="A41" s="6"/>
      <c r="B41" s="207" t="s">
        <v>0</v>
      </c>
      <c r="C41" s="208"/>
      <c r="D41" s="209"/>
      <c r="E41" s="10" t="s">
        <v>0</v>
      </c>
    </row>
    <row r="42" spans="1:5" x14ac:dyDescent="0.25">
      <c r="A42" s="6"/>
      <c r="B42" s="201" t="s">
        <v>0</v>
      </c>
      <c r="C42" s="202"/>
      <c r="D42" s="203"/>
      <c r="E42" s="10" t="s">
        <v>0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86</v>
      </c>
      <c r="C53" s="199"/>
      <c r="D53" s="200"/>
      <c r="E53" s="20">
        <f>-E37+E36</f>
        <v>17324391.199999999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8" workbookViewId="0">
      <selection activeCell="G17" sqref="G17"/>
    </sheetView>
  </sheetViews>
  <sheetFormatPr defaultRowHeight="15" x14ac:dyDescent="0.25"/>
  <cols>
    <col min="2" max="2" width="19.5703125" customWidth="1"/>
    <col min="3" max="3" width="15.140625" customWidth="1"/>
    <col min="4" max="4" width="15.7109375" customWidth="1"/>
    <col min="5" max="5" width="24.140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70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ht="15" customHeight="1" x14ac:dyDescent="0.25">
      <c r="A6" s="6" t="s">
        <v>7</v>
      </c>
      <c r="B6" s="210" t="s">
        <v>71</v>
      </c>
      <c r="C6" s="211"/>
      <c r="D6" s="212"/>
      <c r="E6" s="7">
        <v>39699098.640000001</v>
      </c>
    </row>
    <row r="7" spans="1:5" ht="15" customHeight="1" x14ac:dyDescent="0.25">
      <c r="A7" s="6" t="s">
        <v>9</v>
      </c>
      <c r="B7" s="225" t="s">
        <v>72</v>
      </c>
      <c r="C7" s="226"/>
      <c r="D7" s="227"/>
      <c r="E7" s="8">
        <v>1000</v>
      </c>
    </row>
    <row r="8" spans="1:5" ht="15" customHeight="1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ht="15" customHeight="1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ht="15" customHeight="1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ht="15" customHeight="1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ht="15" customHeight="1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ht="15" customHeight="1" x14ac:dyDescent="0.25">
      <c r="A14" s="9">
        <v>2.6</v>
      </c>
      <c r="B14" s="201" t="s">
        <v>17</v>
      </c>
      <c r="C14" s="202"/>
      <c r="D14" s="203"/>
      <c r="E14" s="10"/>
    </row>
    <row r="15" spans="1:5" ht="15" customHeight="1" x14ac:dyDescent="0.25">
      <c r="A15" s="9">
        <v>2.7</v>
      </c>
      <c r="B15" s="201" t="s">
        <v>58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ht="15" customHeight="1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ht="15" customHeight="1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ht="15" customHeight="1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13" t="s">
        <v>25</v>
      </c>
      <c r="C22" s="14"/>
      <c r="D22" s="1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1000</v>
      </c>
    </row>
    <row r="24" spans="1:5" ht="15" customHeight="1" x14ac:dyDescent="0.25">
      <c r="A24" s="9">
        <v>2.16</v>
      </c>
      <c r="B24" s="201" t="s">
        <v>27</v>
      </c>
      <c r="C24" s="202"/>
      <c r="D24" s="203"/>
      <c r="E24" s="10"/>
    </row>
    <row r="25" spans="1:5" ht="15" customHeight="1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ht="15" customHeight="1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ht="15" customHeight="1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ht="15" customHeight="1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ht="15" customHeight="1" x14ac:dyDescent="0.25">
      <c r="A29" s="11" t="s">
        <v>32</v>
      </c>
      <c r="B29" s="201" t="s">
        <v>33</v>
      </c>
      <c r="C29" s="202"/>
      <c r="D29" s="203"/>
      <c r="E29" s="10"/>
    </row>
    <row r="30" spans="1:5" ht="15" customHeight="1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ht="15" customHeight="1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ht="15" customHeight="1" x14ac:dyDescent="0.25">
      <c r="A32" s="16" t="s">
        <v>37</v>
      </c>
      <c r="B32" s="201" t="s">
        <v>34</v>
      </c>
      <c r="C32" s="202"/>
      <c r="D32" s="203"/>
      <c r="E32" s="10"/>
    </row>
    <row r="33" spans="1:5" ht="15" customHeight="1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ht="15" customHeight="1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ht="15" customHeight="1" x14ac:dyDescent="0.25">
      <c r="A36" s="6" t="s">
        <v>44</v>
      </c>
      <c r="B36" s="210" t="s">
        <v>45</v>
      </c>
      <c r="C36" s="211"/>
      <c r="D36" s="212"/>
      <c r="E36" s="17">
        <f>+E7+E6</f>
        <v>39700098.640000001</v>
      </c>
    </row>
    <row r="37" spans="1:5" ht="15" customHeight="1" x14ac:dyDescent="0.25">
      <c r="A37" s="6" t="s">
        <v>46</v>
      </c>
      <c r="B37" s="213" t="s">
        <v>73</v>
      </c>
      <c r="C37" s="214"/>
      <c r="D37" s="215"/>
      <c r="E37" s="18">
        <v>19753646.760000002</v>
      </c>
    </row>
    <row r="38" spans="1:5" ht="15" customHeight="1" x14ac:dyDescent="0.25">
      <c r="A38" s="6"/>
      <c r="B38" s="201" t="s">
        <v>74</v>
      </c>
      <c r="C38" s="202"/>
      <c r="D38" s="203"/>
      <c r="E38" s="19">
        <v>13850330.630000001</v>
      </c>
    </row>
    <row r="39" spans="1:5" x14ac:dyDescent="0.25">
      <c r="A39" s="6"/>
      <c r="B39" s="201" t="s">
        <v>75</v>
      </c>
      <c r="C39" s="202"/>
      <c r="D39" s="203"/>
      <c r="E39" s="10">
        <v>3093486.75</v>
      </c>
    </row>
    <row r="40" spans="1:5" x14ac:dyDescent="0.25">
      <c r="A40" s="6"/>
      <c r="B40" s="204" t="s">
        <v>76</v>
      </c>
      <c r="C40" s="205"/>
      <c r="D40" s="206"/>
      <c r="E40" s="19">
        <v>449502.06</v>
      </c>
    </row>
    <row r="41" spans="1:5" x14ac:dyDescent="0.25">
      <c r="A41" s="6"/>
      <c r="B41" s="207" t="s">
        <v>77</v>
      </c>
      <c r="C41" s="208"/>
      <c r="D41" s="209"/>
      <c r="E41" s="10">
        <v>597561.79</v>
      </c>
    </row>
    <row r="42" spans="1:5" x14ac:dyDescent="0.25">
      <c r="A42" s="6"/>
      <c r="B42" s="201" t="s">
        <v>78</v>
      </c>
      <c r="C42" s="202"/>
      <c r="D42" s="203"/>
      <c r="E42" s="10">
        <v>1762765.53</v>
      </c>
    </row>
    <row r="43" spans="1:5" x14ac:dyDescent="0.25">
      <c r="A43" s="6"/>
      <c r="B43" s="201" t="s">
        <v>0</v>
      </c>
      <c r="C43" s="202"/>
      <c r="D43" s="203"/>
      <c r="E43" s="10" t="s">
        <v>0</v>
      </c>
    </row>
    <row r="44" spans="1:5" x14ac:dyDescent="0.25">
      <c r="A44" s="6"/>
      <c r="B44" s="201" t="s">
        <v>0</v>
      </c>
      <c r="C44" s="202"/>
      <c r="D44" s="203"/>
      <c r="E44" s="10" t="s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 t="s">
        <v>0</v>
      </c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79</v>
      </c>
      <c r="C53" s="199"/>
      <c r="D53" s="200"/>
      <c r="E53" s="20">
        <f>-E37+E36</f>
        <v>19946451.879999999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31" workbookViewId="0">
      <selection activeCell="K15" sqref="K15"/>
    </sheetView>
  </sheetViews>
  <sheetFormatPr defaultRowHeight="15" x14ac:dyDescent="0.25"/>
  <cols>
    <col min="2" max="2" width="16.7109375" customWidth="1"/>
    <col min="3" max="3" width="13.140625" customWidth="1"/>
    <col min="4" max="4" width="17.7109375" customWidth="1"/>
    <col min="5" max="5" width="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55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56</v>
      </c>
      <c r="C6" s="211"/>
      <c r="D6" s="212"/>
      <c r="E6" s="7">
        <v>57848759.200000003</v>
      </c>
    </row>
    <row r="7" spans="1:5" x14ac:dyDescent="0.25">
      <c r="A7" s="6" t="s">
        <v>9</v>
      </c>
      <c r="B7" s="225" t="s">
        <v>57</v>
      </c>
      <c r="C7" s="226"/>
      <c r="D7" s="227"/>
      <c r="E7" s="8">
        <v>2416581.58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58</v>
      </c>
      <c r="C15" s="202"/>
      <c r="D15" s="203"/>
      <c r="E15" s="10">
        <v>2416531.58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 t="s">
        <v>0</v>
      </c>
    </row>
    <row r="22" spans="1:5" x14ac:dyDescent="0.25">
      <c r="A22" s="9">
        <v>2.14</v>
      </c>
      <c r="B22" s="13" t="s">
        <v>25</v>
      </c>
      <c r="C22" s="14"/>
      <c r="D22" s="15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60265340.780000001</v>
      </c>
    </row>
    <row r="37" spans="1:5" x14ac:dyDescent="0.25">
      <c r="A37" s="6" t="s">
        <v>46</v>
      </c>
      <c r="B37" s="213" t="s">
        <v>59</v>
      </c>
      <c r="C37" s="214"/>
      <c r="D37" s="215"/>
      <c r="E37" s="18">
        <v>20566242.140000001</v>
      </c>
    </row>
    <row r="38" spans="1:5" x14ac:dyDescent="0.25">
      <c r="A38" s="6"/>
      <c r="B38" s="201" t="s">
        <v>60</v>
      </c>
      <c r="C38" s="202"/>
      <c r="D38" s="203"/>
      <c r="E38" s="19">
        <v>208368.48</v>
      </c>
    </row>
    <row r="39" spans="1:5" x14ac:dyDescent="0.25">
      <c r="A39" s="6"/>
      <c r="B39" s="201" t="s">
        <v>61</v>
      </c>
      <c r="C39" s="202"/>
      <c r="D39" s="203"/>
      <c r="E39" s="10">
        <v>35187</v>
      </c>
    </row>
    <row r="40" spans="1:5" x14ac:dyDescent="0.25">
      <c r="A40" s="6"/>
      <c r="B40" s="204" t="s">
        <v>62</v>
      </c>
      <c r="C40" s="205"/>
      <c r="D40" s="206"/>
      <c r="E40" s="19">
        <v>276898.73</v>
      </c>
    </row>
    <row r="41" spans="1:5" x14ac:dyDescent="0.25">
      <c r="A41" s="6"/>
      <c r="B41" s="207" t="s">
        <v>63</v>
      </c>
      <c r="C41" s="208"/>
      <c r="D41" s="209"/>
      <c r="E41" s="10">
        <v>8584858.0500000007</v>
      </c>
    </row>
    <row r="42" spans="1:5" x14ac:dyDescent="0.25">
      <c r="A42" s="6"/>
      <c r="B42" s="201" t="s">
        <v>64</v>
      </c>
      <c r="C42" s="202"/>
      <c r="D42" s="203"/>
      <c r="E42" s="10">
        <v>1104912.28</v>
      </c>
    </row>
    <row r="43" spans="1:5" x14ac:dyDescent="0.25">
      <c r="A43" s="6"/>
      <c r="B43" s="201" t="s">
        <v>65</v>
      </c>
      <c r="C43" s="202"/>
      <c r="D43" s="203"/>
      <c r="E43" s="10">
        <v>6101174.79</v>
      </c>
    </row>
    <row r="44" spans="1:5" x14ac:dyDescent="0.25">
      <c r="A44" s="6"/>
      <c r="B44" s="201" t="s">
        <v>66</v>
      </c>
      <c r="C44" s="202"/>
      <c r="D44" s="203"/>
      <c r="E44" s="10">
        <v>3630806.97</v>
      </c>
    </row>
    <row r="45" spans="1:5" x14ac:dyDescent="0.25">
      <c r="A45" s="6"/>
      <c r="B45" s="201" t="s">
        <v>67</v>
      </c>
      <c r="C45" s="202"/>
      <c r="D45" s="203"/>
      <c r="E45" s="10">
        <v>278229.59999999998</v>
      </c>
    </row>
    <row r="46" spans="1:5" x14ac:dyDescent="0.25">
      <c r="A46" s="6"/>
      <c r="B46" s="201" t="s">
        <v>68</v>
      </c>
      <c r="C46" s="202"/>
      <c r="D46" s="203"/>
      <c r="E46" s="10">
        <v>345806.24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69</v>
      </c>
      <c r="C53" s="199"/>
      <c r="D53" s="200"/>
      <c r="E53" s="20">
        <f>-E37+E36</f>
        <v>39699098.640000001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5" workbookViewId="0">
      <selection activeCell="K18" sqref="K18"/>
    </sheetView>
  </sheetViews>
  <sheetFormatPr defaultRowHeight="15" x14ac:dyDescent="0.25"/>
  <cols>
    <col min="1" max="1" width="15.42578125" customWidth="1"/>
    <col min="2" max="2" width="15.5703125" customWidth="1"/>
    <col min="3" max="3" width="15.28515625" customWidth="1"/>
    <col min="4" max="4" width="18.28515625" customWidth="1"/>
    <col min="5" max="5" width="26.2851562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3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8</v>
      </c>
      <c r="C6" s="211"/>
      <c r="D6" s="212"/>
      <c r="E6" s="7">
        <v>87365072.359999999</v>
      </c>
    </row>
    <row r="7" spans="1:5" x14ac:dyDescent="0.25">
      <c r="A7" s="6" t="s">
        <v>9</v>
      </c>
      <c r="B7" s="225" t="s">
        <v>10</v>
      </c>
      <c r="C7" s="226"/>
      <c r="D7" s="227"/>
      <c r="E7" s="8">
        <v>911896.48</v>
      </c>
    </row>
    <row r="8" spans="1:5" x14ac:dyDescent="0.25">
      <c r="A8" s="9">
        <v>2.1</v>
      </c>
      <c r="B8" s="201" t="s">
        <v>11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>
        <v>285125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18</v>
      </c>
      <c r="C15" s="202"/>
      <c r="D15" s="203"/>
      <c r="E15" s="10" t="s">
        <v>0</v>
      </c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>
        <v>208368.48</v>
      </c>
    </row>
    <row r="20" spans="1:5" x14ac:dyDescent="0.25">
      <c r="A20" s="9">
        <v>2.12</v>
      </c>
      <c r="B20" s="201" t="s">
        <v>23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24</v>
      </c>
      <c r="C21" s="217"/>
      <c r="D21" s="218"/>
      <c r="E21" s="10">
        <v>378366</v>
      </c>
    </row>
    <row r="22" spans="1:5" x14ac:dyDescent="0.25">
      <c r="A22" s="9">
        <v>2.14</v>
      </c>
      <c r="B22" s="13" t="s">
        <v>25</v>
      </c>
      <c r="C22" s="14"/>
      <c r="D22" s="15"/>
      <c r="E22" s="10">
        <v>35187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4850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30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36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41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88276968.840000004</v>
      </c>
    </row>
    <row r="37" spans="1:5" x14ac:dyDescent="0.25">
      <c r="A37" s="6" t="s">
        <v>46</v>
      </c>
      <c r="B37" s="213" t="s">
        <v>47</v>
      </c>
      <c r="C37" s="214"/>
      <c r="D37" s="215"/>
      <c r="E37" s="18">
        <v>30428209.640000001</v>
      </c>
    </row>
    <row r="38" spans="1:5" x14ac:dyDescent="0.25">
      <c r="A38" s="6"/>
      <c r="B38" s="201" t="s">
        <v>48</v>
      </c>
      <c r="C38" s="202"/>
      <c r="D38" s="203"/>
      <c r="E38" s="19">
        <v>378366</v>
      </c>
    </row>
    <row r="39" spans="1:5" x14ac:dyDescent="0.25">
      <c r="A39" s="6"/>
      <c r="B39" s="201" t="s">
        <v>49</v>
      </c>
      <c r="C39" s="202"/>
      <c r="D39" s="203"/>
      <c r="E39" s="10">
        <v>21999881.32</v>
      </c>
    </row>
    <row r="40" spans="1:5" x14ac:dyDescent="0.25">
      <c r="A40" s="6"/>
      <c r="B40" s="204" t="s">
        <v>50</v>
      </c>
      <c r="C40" s="205"/>
      <c r="D40" s="206"/>
      <c r="E40" s="19">
        <v>96231.96</v>
      </c>
    </row>
    <row r="41" spans="1:5" x14ac:dyDescent="0.25">
      <c r="A41" s="6"/>
      <c r="B41" s="207" t="s">
        <v>51</v>
      </c>
      <c r="C41" s="208"/>
      <c r="D41" s="209"/>
      <c r="E41" s="10">
        <v>1932429.55</v>
      </c>
    </row>
    <row r="42" spans="1:5" x14ac:dyDescent="0.25">
      <c r="A42" s="6"/>
      <c r="B42" s="201" t="s">
        <v>52</v>
      </c>
      <c r="C42" s="202"/>
      <c r="D42" s="203"/>
      <c r="E42" s="10">
        <v>5938314.8799999999</v>
      </c>
    </row>
    <row r="43" spans="1:5" x14ac:dyDescent="0.25">
      <c r="A43" s="6"/>
      <c r="B43" s="201" t="s">
        <v>53</v>
      </c>
      <c r="C43" s="202"/>
      <c r="D43" s="203"/>
      <c r="E43" s="10">
        <v>82985.929999999993</v>
      </c>
    </row>
    <row r="44" spans="1:5" x14ac:dyDescent="0.25">
      <c r="A44" s="6"/>
      <c r="B44" s="201" t="s">
        <v>0</v>
      </c>
      <c r="C44" s="202"/>
      <c r="D44" s="203"/>
      <c r="E44" s="10">
        <v>0</v>
      </c>
    </row>
    <row r="45" spans="1:5" x14ac:dyDescent="0.25">
      <c r="A45" s="6"/>
      <c r="B45" s="201" t="s">
        <v>0</v>
      </c>
      <c r="C45" s="202"/>
      <c r="D45" s="203"/>
      <c r="E45" s="10" t="s">
        <v>0</v>
      </c>
    </row>
    <row r="46" spans="1:5" x14ac:dyDescent="0.25">
      <c r="A46" s="6"/>
      <c r="B46" s="201"/>
      <c r="C46" s="202"/>
      <c r="D46" s="203"/>
      <c r="E46" s="10" t="s">
        <v>0</v>
      </c>
    </row>
    <row r="47" spans="1:5" x14ac:dyDescent="0.25">
      <c r="A47" s="6"/>
      <c r="B47" s="201" t="s">
        <v>0</v>
      </c>
      <c r="C47" s="202"/>
      <c r="D47" s="203"/>
      <c r="E47" s="10" t="s">
        <v>0</v>
      </c>
    </row>
    <row r="48" spans="1:5" x14ac:dyDescent="0.25">
      <c r="A48" s="6"/>
      <c r="B48" s="201" t="s">
        <v>0</v>
      </c>
      <c r="C48" s="202"/>
      <c r="D48" s="203"/>
      <c r="E48" s="10" t="s">
        <v>0</v>
      </c>
    </row>
    <row r="49" spans="1:5" x14ac:dyDescent="0.25">
      <c r="A49" s="6"/>
      <c r="B49" s="201" t="s">
        <v>0</v>
      </c>
      <c r="C49" s="202"/>
      <c r="D49" s="203"/>
      <c r="E49" s="10" t="s">
        <v>0</v>
      </c>
    </row>
    <row r="50" spans="1:5" x14ac:dyDescent="0.25">
      <c r="A50" s="6"/>
      <c r="B50" s="201" t="s">
        <v>0</v>
      </c>
      <c r="C50" s="202"/>
      <c r="D50" s="203"/>
      <c r="E50" s="10" t="s">
        <v>0</v>
      </c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54</v>
      </c>
      <c r="C53" s="199"/>
      <c r="D53" s="200"/>
      <c r="E53" s="20">
        <f>-E37+E36</f>
        <v>57848759.200000003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H11" sqref="H11"/>
    </sheetView>
  </sheetViews>
  <sheetFormatPr defaultRowHeight="15" x14ac:dyDescent="0.25"/>
  <cols>
    <col min="2" max="2" width="16.28515625" customWidth="1"/>
    <col min="3" max="3" width="14" customWidth="1"/>
    <col min="4" max="4" width="17.42578125" customWidth="1"/>
    <col min="5" max="5" width="21.7109375" customWidth="1"/>
  </cols>
  <sheetData>
    <row r="2" spans="1:5" x14ac:dyDescent="0.25">
      <c r="A2" t="s">
        <v>0</v>
      </c>
      <c r="B2" s="1" t="s">
        <v>1</v>
      </c>
      <c r="C2" s="1"/>
      <c r="D2" s="1"/>
      <c r="E2" s="1"/>
    </row>
    <row r="3" spans="1:5" x14ac:dyDescent="0.25">
      <c r="A3" s="219" t="s">
        <v>2</v>
      </c>
      <c r="B3" s="220"/>
      <c r="C3" s="2" t="s">
        <v>700</v>
      </c>
      <c r="D3" s="221" t="s">
        <v>4</v>
      </c>
      <c r="E3" s="222"/>
    </row>
    <row r="4" spans="1:5" x14ac:dyDescent="0.25">
      <c r="A4" s="3"/>
      <c r="B4" s="4"/>
      <c r="C4" s="4"/>
      <c r="D4" s="4"/>
    </row>
    <row r="5" spans="1:5" x14ac:dyDescent="0.25">
      <c r="A5" s="223" t="s">
        <v>5</v>
      </c>
      <c r="B5" s="224"/>
      <c r="C5" s="224"/>
      <c r="D5" s="224"/>
      <c r="E5" s="5" t="s">
        <v>6</v>
      </c>
    </row>
    <row r="6" spans="1:5" x14ac:dyDescent="0.25">
      <c r="A6" s="6" t="s">
        <v>7</v>
      </c>
      <c r="B6" s="210" t="s">
        <v>701</v>
      </c>
      <c r="C6" s="211"/>
      <c r="D6" s="212"/>
      <c r="E6" s="7">
        <v>6789971.9299999997</v>
      </c>
    </row>
    <row r="7" spans="1:5" x14ac:dyDescent="0.25">
      <c r="A7" s="6" t="s">
        <v>9</v>
      </c>
      <c r="B7" s="225" t="s">
        <v>702</v>
      </c>
      <c r="C7" s="226"/>
      <c r="D7" s="227"/>
      <c r="E7" s="8">
        <v>4100</v>
      </c>
    </row>
    <row r="8" spans="1:5" x14ac:dyDescent="0.25">
      <c r="A8" s="9">
        <v>2.1</v>
      </c>
      <c r="B8" s="201" t="s">
        <v>645</v>
      </c>
      <c r="C8" s="202"/>
      <c r="D8" s="203"/>
      <c r="E8" s="10" t="s">
        <v>0</v>
      </c>
    </row>
    <row r="9" spans="1:5" x14ac:dyDescent="0.25">
      <c r="A9" s="9">
        <v>2.2000000000000002</v>
      </c>
      <c r="B9" s="201" t="s">
        <v>12</v>
      </c>
      <c r="C9" s="202"/>
      <c r="D9" s="203"/>
      <c r="E9" s="10" t="s">
        <v>0</v>
      </c>
    </row>
    <row r="10" spans="1:5" x14ac:dyDescent="0.25">
      <c r="A10" s="11">
        <v>2.2999999999999998</v>
      </c>
      <c r="B10" s="201" t="s">
        <v>13</v>
      </c>
      <c r="C10" s="202"/>
      <c r="D10" s="203"/>
      <c r="E10" s="10" t="s">
        <v>0</v>
      </c>
    </row>
    <row r="11" spans="1:5" x14ac:dyDescent="0.25">
      <c r="A11" s="11">
        <v>2.4</v>
      </c>
      <c r="B11" s="201" t="s">
        <v>14</v>
      </c>
      <c r="C11" s="202"/>
      <c r="D11" s="203"/>
      <c r="E11" s="10" t="s">
        <v>0</v>
      </c>
    </row>
    <row r="12" spans="1:5" x14ac:dyDescent="0.25">
      <c r="A12" s="9">
        <v>2.4</v>
      </c>
      <c r="B12" s="201" t="s">
        <v>15</v>
      </c>
      <c r="C12" s="202"/>
      <c r="D12" s="203"/>
      <c r="E12" s="10" t="s">
        <v>0</v>
      </c>
    </row>
    <row r="13" spans="1:5" x14ac:dyDescent="0.25">
      <c r="A13" s="9">
        <v>2.5</v>
      </c>
      <c r="B13" s="201" t="s">
        <v>16</v>
      </c>
      <c r="C13" s="202"/>
      <c r="D13" s="203"/>
      <c r="E13" s="10" t="s">
        <v>0</v>
      </c>
    </row>
    <row r="14" spans="1:5" x14ac:dyDescent="0.25">
      <c r="A14" s="9">
        <v>2.6</v>
      </c>
      <c r="B14" s="201" t="s">
        <v>17</v>
      </c>
      <c r="C14" s="202"/>
      <c r="D14" s="203"/>
      <c r="E14" s="10"/>
    </row>
    <row r="15" spans="1:5" x14ac:dyDescent="0.25">
      <c r="A15" s="9">
        <v>2.7</v>
      </c>
      <c r="B15" s="201" t="s">
        <v>454</v>
      </c>
      <c r="C15" s="202"/>
      <c r="D15" s="203"/>
      <c r="E15" s="10"/>
    </row>
    <row r="16" spans="1:5" x14ac:dyDescent="0.25">
      <c r="A16" s="9">
        <v>2.8</v>
      </c>
      <c r="B16" s="201" t="s">
        <v>19</v>
      </c>
      <c r="C16" s="202"/>
      <c r="D16" s="203"/>
      <c r="E16" s="10" t="s">
        <v>0</v>
      </c>
    </row>
    <row r="17" spans="1:5" x14ac:dyDescent="0.25">
      <c r="A17" s="9">
        <v>2.9</v>
      </c>
      <c r="B17" s="201" t="s">
        <v>20</v>
      </c>
      <c r="C17" s="202"/>
      <c r="D17" s="203"/>
      <c r="E17" s="10" t="s">
        <v>0</v>
      </c>
    </row>
    <row r="18" spans="1:5" x14ac:dyDescent="0.25">
      <c r="A18" s="12">
        <v>2.1</v>
      </c>
      <c r="B18" s="201" t="s">
        <v>21</v>
      </c>
      <c r="C18" s="202"/>
      <c r="D18" s="203"/>
      <c r="E18" s="10" t="s">
        <v>0</v>
      </c>
    </row>
    <row r="19" spans="1:5" x14ac:dyDescent="0.25">
      <c r="A19" s="9">
        <v>2.11</v>
      </c>
      <c r="B19" s="201" t="s">
        <v>22</v>
      </c>
      <c r="C19" s="202"/>
      <c r="D19" s="203"/>
      <c r="E19" s="10" t="s">
        <v>0</v>
      </c>
    </row>
    <row r="20" spans="1:5" x14ac:dyDescent="0.25">
      <c r="A20" s="9">
        <v>2.12</v>
      </c>
      <c r="B20" s="201" t="s">
        <v>681</v>
      </c>
      <c r="C20" s="202"/>
      <c r="D20" s="203"/>
      <c r="E20" s="10" t="s">
        <v>0</v>
      </c>
    </row>
    <row r="21" spans="1:5" x14ac:dyDescent="0.25">
      <c r="A21" s="9">
        <v>2.13</v>
      </c>
      <c r="B21" s="216" t="s">
        <v>572</v>
      </c>
      <c r="C21" s="217"/>
      <c r="D21" s="218"/>
      <c r="E21" s="10" t="s">
        <v>0</v>
      </c>
    </row>
    <row r="22" spans="1:5" x14ac:dyDescent="0.25">
      <c r="A22" s="9">
        <v>2.14</v>
      </c>
      <c r="B22" s="177" t="s">
        <v>25</v>
      </c>
      <c r="C22" s="178"/>
      <c r="D22" s="179"/>
      <c r="E22" s="10" t="s">
        <v>0</v>
      </c>
    </row>
    <row r="23" spans="1:5" x14ac:dyDescent="0.25">
      <c r="A23" s="9">
        <v>2.15</v>
      </c>
      <c r="B23" s="201" t="s">
        <v>26</v>
      </c>
      <c r="C23" s="202"/>
      <c r="D23" s="203"/>
      <c r="E23" s="10">
        <v>4100</v>
      </c>
    </row>
    <row r="24" spans="1:5" x14ac:dyDescent="0.25">
      <c r="A24" s="9">
        <v>2.16</v>
      </c>
      <c r="B24" s="201" t="s">
        <v>27</v>
      </c>
      <c r="C24" s="202"/>
      <c r="D24" s="203"/>
      <c r="E24" s="10"/>
    </row>
    <row r="25" spans="1:5" x14ac:dyDescent="0.25">
      <c r="A25" s="9">
        <v>2.17</v>
      </c>
      <c r="B25" s="201" t="s">
        <v>28</v>
      </c>
      <c r="C25" s="202"/>
      <c r="D25" s="203"/>
      <c r="E25" s="10" t="s">
        <v>0</v>
      </c>
    </row>
    <row r="26" spans="1:5" x14ac:dyDescent="0.25">
      <c r="A26" s="9">
        <v>2.1800000000000002</v>
      </c>
      <c r="B26" s="201" t="s">
        <v>29</v>
      </c>
      <c r="C26" s="202"/>
      <c r="D26" s="203"/>
      <c r="E26" s="10" t="s">
        <v>0</v>
      </c>
    </row>
    <row r="27" spans="1:5" x14ac:dyDescent="0.25">
      <c r="A27" s="9">
        <v>2.19</v>
      </c>
      <c r="B27" s="201" t="s">
        <v>662</v>
      </c>
      <c r="C27" s="202"/>
      <c r="D27" s="203"/>
      <c r="E27" s="10" t="s">
        <v>0</v>
      </c>
    </row>
    <row r="28" spans="1:5" x14ac:dyDescent="0.25">
      <c r="A28" s="9">
        <v>2.2000000000000002</v>
      </c>
      <c r="B28" s="201" t="s">
        <v>31</v>
      </c>
      <c r="C28" s="202"/>
      <c r="D28" s="203"/>
      <c r="E28" s="10" t="s">
        <v>0</v>
      </c>
    </row>
    <row r="29" spans="1:5" x14ac:dyDescent="0.25">
      <c r="A29" s="11" t="s">
        <v>32</v>
      </c>
      <c r="B29" s="201" t="s">
        <v>33</v>
      </c>
      <c r="C29" s="202"/>
      <c r="D29" s="203"/>
      <c r="E29" s="10"/>
    </row>
    <row r="30" spans="1:5" x14ac:dyDescent="0.25">
      <c r="A30" s="9">
        <v>2.2200000000000002</v>
      </c>
      <c r="B30" s="201" t="s">
        <v>34</v>
      </c>
      <c r="C30" s="202"/>
      <c r="D30" s="203"/>
      <c r="E30" s="10" t="s">
        <v>0</v>
      </c>
    </row>
    <row r="31" spans="1:5" x14ac:dyDescent="0.25">
      <c r="A31" s="11" t="s">
        <v>35</v>
      </c>
      <c r="B31" s="201" t="s">
        <v>646</v>
      </c>
      <c r="C31" s="202"/>
      <c r="D31" s="203"/>
      <c r="E31" s="10" t="s">
        <v>0</v>
      </c>
    </row>
    <row r="32" spans="1:5" x14ac:dyDescent="0.25">
      <c r="A32" s="16" t="s">
        <v>37</v>
      </c>
      <c r="B32" s="201" t="s">
        <v>34</v>
      </c>
      <c r="C32" s="202"/>
      <c r="D32" s="203"/>
      <c r="E32" s="10"/>
    </row>
    <row r="33" spans="1:5" x14ac:dyDescent="0.25">
      <c r="A33" s="11" t="s">
        <v>38</v>
      </c>
      <c r="B33" s="201" t="s">
        <v>39</v>
      </c>
      <c r="C33" s="202"/>
      <c r="D33" s="203"/>
      <c r="E33" s="10" t="s">
        <v>0</v>
      </c>
    </row>
    <row r="34" spans="1:5" x14ac:dyDescent="0.25">
      <c r="A34" s="11" t="s">
        <v>40</v>
      </c>
      <c r="B34" s="201" t="s">
        <v>703</v>
      </c>
      <c r="C34" s="202"/>
      <c r="D34" s="203"/>
      <c r="E34" s="10" t="s">
        <v>0</v>
      </c>
    </row>
    <row r="35" spans="1:5" x14ac:dyDescent="0.25">
      <c r="A35" s="11" t="s">
        <v>42</v>
      </c>
      <c r="B35" s="201" t="s">
        <v>43</v>
      </c>
      <c r="C35" s="202"/>
      <c r="D35" s="203"/>
      <c r="E35" s="10"/>
    </row>
    <row r="36" spans="1:5" x14ac:dyDescent="0.25">
      <c r="A36" s="6" t="s">
        <v>44</v>
      </c>
      <c r="B36" s="210" t="s">
        <v>45</v>
      </c>
      <c r="C36" s="211"/>
      <c r="D36" s="212"/>
      <c r="E36" s="17">
        <f>+E7+E6</f>
        <v>6794071.9299999997</v>
      </c>
    </row>
    <row r="37" spans="1:5" x14ac:dyDescent="0.25">
      <c r="A37" s="6" t="s">
        <v>46</v>
      </c>
      <c r="B37" s="213" t="s">
        <v>704</v>
      </c>
      <c r="C37" s="214"/>
      <c r="D37" s="215"/>
      <c r="E37" s="18">
        <v>4756176.34</v>
      </c>
    </row>
    <row r="38" spans="1:5" x14ac:dyDescent="0.25">
      <c r="A38" s="6"/>
      <c r="B38" s="201" t="s">
        <v>705</v>
      </c>
      <c r="C38" s="202"/>
      <c r="D38" s="203"/>
      <c r="E38" s="19">
        <v>12000</v>
      </c>
    </row>
    <row r="39" spans="1:5" x14ac:dyDescent="0.25">
      <c r="A39" s="6"/>
      <c r="B39" s="201" t="s">
        <v>703</v>
      </c>
      <c r="C39" s="202"/>
      <c r="D39" s="203"/>
      <c r="E39" s="10">
        <v>4744176.34</v>
      </c>
    </row>
    <row r="40" spans="1:5" x14ac:dyDescent="0.25">
      <c r="A40" s="6"/>
      <c r="B40" s="204"/>
      <c r="C40" s="205"/>
      <c r="D40" s="206"/>
      <c r="E40" s="19"/>
    </row>
    <row r="41" spans="1:5" x14ac:dyDescent="0.25">
      <c r="A41" s="6"/>
      <c r="B41" s="207"/>
      <c r="C41" s="208"/>
      <c r="D41" s="209"/>
      <c r="E41" s="10"/>
    </row>
    <row r="42" spans="1:5" x14ac:dyDescent="0.25">
      <c r="A42" s="6"/>
      <c r="B42" s="201"/>
      <c r="C42" s="202"/>
      <c r="D42" s="203"/>
      <c r="E42" s="10"/>
    </row>
    <row r="43" spans="1:5" x14ac:dyDescent="0.25">
      <c r="A43" s="6"/>
      <c r="B43" s="201"/>
      <c r="C43" s="202"/>
      <c r="D43" s="203"/>
      <c r="E43" s="10"/>
    </row>
    <row r="44" spans="1:5" x14ac:dyDescent="0.25">
      <c r="A44" s="6"/>
      <c r="B44" s="201"/>
      <c r="C44" s="202"/>
      <c r="D44" s="203"/>
      <c r="E44" s="10"/>
    </row>
    <row r="45" spans="1:5" x14ac:dyDescent="0.25">
      <c r="A45" s="6"/>
      <c r="B45" s="201"/>
      <c r="C45" s="202"/>
      <c r="D45" s="203"/>
      <c r="E45" s="10"/>
    </row>
    <row r="46" spans="1:5" x14ac:dyDescent="0.25">
      <c r="A46" s="6"/>
      <c r="B46" s="201"/>
      <c r="C46" s="202"/>
      <c r="D46" s="203"/>
      <c r="E46" s="10"/>
    </row>
    <row r="47" spans="1:5" x14ac:dyDescent="0.25">
      <c r="A47" s="6"/>
      <c r="B47" s="201"/>
      <c r="C47" s="202"/>
      <c r="D47" s="203"/>
      <c r="E47" s="10"/>
    </row>
    <row r="48" spans="1:5" x14ac:dyDescent="0.25">
      <c r="A48" s="6"/>
      <c r="B48" s="201"/>
      <c r="C48" s="202"/>
      <c r="D48" s="203"/>
      <c r="E48" s="10"/>
    </row>
    <row r="49" spans="1:5" x14ac:dyDescent="0.25">
      <c r="A49" s="6"/>
      <c r="B49" s="201"/>
      <c r="C49" s="202"/>
      <c r="D49" s="203"/>
      <c r="E49" s="10"/>
    </row>
    <row r="50" spans="1:5" x14ac:dyDescent="0.25">
      <c r="A50" s="6"/>
      <c r="B50" s="201"/>
      <c r="C50" s="202"/>
      <c r="D50" s="203"/>
      <c r="E50" s="10"/>
    </row>
    <row r="51" spans="1:5" x14ac:dyDescent="0.25">
      <c r="A51" s="6"/>
      <c r="B51" s="201" t="s">
        <v>0</v>
      </c>
      <c r="C51" s="202"/>
      <c r="D51" s="203"/>
      <c r="E51" s="10" t="s">
        <v>0</v>
      </c>
    </row>
    <row r="52" spans="1:5" x14ac:dyDescent="0.25">
      <c r="A52" s="6"/>
      <c r="B52" s="195" t="s">
        <v>0</v>
      </c>
      <c r="C52" s="196"/>
      <c r="D52" s="197"/>
      <c r="E52" s="10" t="s">
        <v>0</v>
      </c>
    </row>
    <row r="53" spans="1:5" x14ac:dyDescent="0.25">
      <c r="A53" s="6" t="s">
        <v>0</v>
      </c>
      <c r="B53" s="198" t="s">
        <v>706</v>
      </c>
      <c r="C53" s="199"/>
      <c r="D53" s="200"/>
      <c r="E53" s="20">
        <f>-E37+E36</f>
        <v>2037895.5899999999</v>
      </c>
    </row>
  </sheetData>
  <mergeCells count="50">
    <mergeCell ref="B52:D52"/>
    <mergeCell ref="B53:D53"/>
    <mergeCell ref="B46:D46"/>
    <mergeCell ref="B47:D47"/>
    <mergeCell ref="B48:D48"/>
    <mergeCell ref="B49:D49"/>
    <mergeCell ref="B50:D50"/>
    <mergeCell ref="B51:D51"/>
    <mergeCell ref="B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33:D33"/>
    <mergeCell ref="B21:D21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8:D8"/>
    <mergeCell ref="A3:B3"/>
    <mergeCell ref="D3:E3"/>
    <mergeCell ref="A5:D5"/>
    <mergeCell ref="B6:D6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85</vt:i4>
      </vt:variant>
    </vt:vector>
  </HeadingPairs>
  <TitlesOfParts>
    <vt:vector size="85" baseType="lpstr">
      <vt:lpstr>11.05.2017.</vt:lpstr>
      <vt:lpstr>10.05.2017.</vt:lpstr>
      <vt:lpstr>09.05.2017.</vt:lpstr>
      <vt:lpstr>08.05.2017.</vt:lpstr>
      <vt:lpstr>05.05.2017.</vt:lpstr>
      <vt:lpstr>04.05.2017.</vt:lpstr>
      <vt:lpstr>03.05.2017.</vt:lpstr>
      <vt:lpstr>28.04.2017</vt:lpstr>
      <vt:lpstr>27.04.2017.</vt:lpstr>
      <vt:lpstr>26.04.2017.</vt:lpstr>
      <vt:lpstr>25.04.2017.</vt:lpstr>
      <vt:lpstr>24.04.2017.</vt:lpstr>
      <vt:lpstr>21.04.2017.</vt:lpstr>
      <vt:lpstr>20.04.2017.</vt:lpstr>
      <vt:lpstr>19.04.2017</vt:lpstr>
      <vt:lpstr>18.04,2017</vt:lpstr>
      <vt:lpstr>13.04.2017</vt:lpstr>
      <vt:lpstr>12.04.2017</vt:lpstr>
      <vt:lpstr>11.04.2017.</vt:lpstr>
      <vt:lpstr>10.04.2017.</vt:lpstr>
      <vt:lpstr>07.04.2017</vt:lpstr>
      <vt:lpstr>06.04.2017.</vt:lpstr>
      <vt:lpstr>05.04.2017.</vt:lpstr>
      <vt:lpstr>04.04.2017.</vt:lpstr>
      <vt:lpstr>03.04.2017.</vt:lpstr>
      <vt:lpstr>31.03.2017</vt:lpstr>
      <vt:lpstr>30.03.2017.</vt:lpstr>
      <vt:lpstr>29.03.2017.</vt:lpstr>
      <vt:lpstr>28.03.2017.</vt:lpstr>
      <vt:lpstr>27.03.2017.</vt:lpstr>
      <vt:lpstr>24.03.2017</vt:lpstr>
      <vt:lpstr>23.03.2017.</vt:lpstr>
      <vt:lpstr>22.03.2017.</vt:lpstr>
      <vt:lpstr>21.03.2017.</vt:lpstr>
      <vt:lpstr>20.03.2017.</vt:lpstr>
      <vt:lpstr>17.03.2017.</vt:lpstr>
      <vt:lpstr>16.03.2017.</vt:lpstr>
      <vt:lpstr>15.03.2017.</vt:lpstr>
      <vt:lpstr>14.03.2017.</vt:lpstr>
      <vt:lpstr>13.03.2017.</vt:lpstr>
      <vt:lpstr>10.03.2017.</vt:lpstr>
      <vt:lpstr>09.03.2017.</vt:lpstr>
      <vt:lpstr>08.03.2017.</vt:lpstr>
      <vt:lpstr>07.03.2017.</vt:lpstr>
      <vt:lpstr>06.03.2017.</vt:lpstr>
      <vt:lpstr>03.03.2017.</vt:lpstr>
      <vt:lpstr>02.03.2017.</vt:lpstr>
      <vt:lpstr>01.03.2017.</vt:lpstr>
      <vt:lpstr>28.02.2017.</vt:lpstr>
      <vt:lpstr>27.02.2017.</vt:lpstr>
      <vt:lpstr>24.02.2017.</vt:lpstr>
      <vt:lpstr>23.02.2017.</vt:lpstr>
      <vt:lpstr>22.02.2017.</vt:lpstr>
      <vt:lpstr>21.02.2017.</vt:lpstr>
      <vt:lpstr>20.02.2017.</vt:lpstr>
      <vt:lpstr>17.02.2017</vt:lpstr>
      <vt:lpstr>14.02.2017</vt:lpstr>
      <vt:lpstr>13.02.2017</vt:lpstr>
      <vt:lpstr>10.02.2017.</vt:lpstr>
      <vt:lpstr>09.02.2017.</vt:lpstr>
      <vt:lpstr>08.02.2017</vt:lpstr>
      <vt:lpstr>07.02.2017.</vt:lpstr>
      <vt:lpstr>06.02.2017.</vt:lpstr>
      <vt:lpstr>02.02.2017</vt:lpstr>
      <vt:lpstr>01.02.2017.</vt:lpstr>
      <vt:lpstr>31.01.2017.</vt:lpstr>
      <vt:lpstr>30.01.2017.</vt:lpstr>
      <vt:lpstr>27.01.2017.</vt:lpstr>
      <vt:lpstr>26.01.2017.</vt:lpstr>
      <vt:lpstr>25.01.2017.</vt:lpstr>
      <vt:lpstr>24.01.2017.</vt:lpstr>
      <vt:lpstr>23.01.2017.</vt:lpstr>
      <vt:lpstr>20.01.2017</vt:lpstr>
      <vt:lpstr>19.01.2017</vt:lpstr>
      <vt:lpstr>18.01.2017</vt:lpstr>
      <vt:lpstr>17.01.2017.</vt:lpstr>
      <vt:lpstr>16.01.2017.</vt:lpstr>
      <vt:lpstr>13.01.2017.</vt:lpstr>
      <vt:lpstr>12.01.2017.</vt:lpstr>
      <vt:lpstr>11.01.2017.</vt:lpstr>
      <vt:lpstr>10.01.2017.</vt:lpstr>
      <vt:lpstr>09.01.2017.</vt:lpstr>
      <vt:lpstr>06.01.2017.</vt:lpstr>
      <vt:lpstr>05.01.2017.</vt:lpstr>
      <vt:lpstr>04.01.2017.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</dc:creator>
  <cp:lastModifiedBy>Katarina</cp:lastModifiedBy>
  <dcterms:created xsi:type="dcterms:W3CDTF">2017-01-09T12:58:01Z</dcterms:created>
  <dcterms:modified xsi:type="dcterms:W3CDTF">2017-05-12T10:18:53Z</dcterms:modified>
</cp:coreProperties>
</file>