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bravka\Desktop\"/>
    </mc:Choice>
  </mc:AlternateContent>
  <bookViews>
    <workbookView xWindow="0" yWindow="0" windowWidth="21570" windowHeight="9660"/>
  </bookViews>
  <sheets>
    <sheet name="29.12.2017." sheetId="247" r:id="rId1"/>
    <sheet name="28.12.2017." sheetId="246" r:id="rId2"/>
    <sheet name="27.12.2017." sheetId="245" r:id="rId3"/>
    <sheet name="26.12.2017." sheetId="244" r:id="rId4"/>
    <sheet name="25.12.2017." sheetId="243" r:id="rId5"/>
    <sheet name="22.12.2017." sheetId="242" r:id="rId6"/>
    <sheet name="21.12.2017." sheetId="241" r:id="rId7"/>
    <sheet name="20.12.2017." sheetId="240" r:id="rId8"/>
    <sheet name="19.12.2017." sheetId="239" r:id="rId9"/>
    <sheet name="18.12.2017." sheetId="238" r:id="rId10"/>
    <sheet name="15.12.2017." sheetId="237" r:id="rId11"/>
    <sheet name="14.12.2017." sheetId="236" r:id="rId12"/>
    <sheet name="13.12.2017." sheetId="235" r:id="rId13"/>
    <sheet name="12.12.2017." sheetId="234" r:id="rId14"/>
    <sheet name="11.12.2017." sheetId="233" r:id="rId15"/>
    <sheet name="08.12.2017" sheetId="232" r:id="rId16"/>
    <sheet name="07.12.2017" sheetId="231" r:id="rId17"/>
    <sheet name="06.12.2017" sheetId="230" r:id="rId18"/>
    <sheet name="05.12.2017" sheetId="229" r:id="rId19"/>
    <sheet name="04.12.2017." sheetId="228" r:id="rId20"/>
    <sheet name="01.12.2017." sheetId="227" r:id="rId21"/>
    <sheet name="30.11.2017." sheetId="226" r:id="rId22"/>
    <sheet name="29.11.2017." sheetId="225" r:id="rId23"/>
    <sheet name="28.11.2017." sheetId="224" r:id="rId24"/>
    <sheet name="27.11.2017." sheetId="223" r:id="rId25"/>
    <sheet name="24.11.2017" sheetId="222" r:id="rId26"/>
    <sheet name="23.11.2017" sheetId="221" r:id="rId27"/>
    <sheet name="22.11.2017." sheetId="220" r:id="rId28"/>
    <sheet name="21.11.2017." sheetId="219" r:id="rId29"/>
    <sheet name="20.11.2017" sheetId="218" r:id="rId30"/>
    <sheet name="17.11.2017" sheetId="217" r:id="rId31"/>
    <sheet name="16.11.2017" sheetId="216" r:id="rId32"/>
    <sheet name="15.11.2017." sheetId="215" r:id="rId33"/>
    <sheet name="14.11.2017." sheetId="214" r:id="rId34"/>
    <sheet name="13.11.2017." sheetId="213" r:id="rId35"/>
    <sheet name="10.11.2017." sheetId="212" r:id="rId36"/>
    <sheet name="09.11.2017." sheetId="211" r:id="rId37"/>
    <sheet name="08.11.2017." sheetId="210" r:id="rId38"/>
    <sheet name="07.11.2017." sheetId="209" r:id="rId39"/>
    <sheet name="06.11.2017." sheetId="208" r:id="rId40"/>
    <sheet name="03.11.2017." sheetId="207" r:id="rId41"/>
    <sheet name="02.11.2017." sheetId="206" r:id="rId42"/>
    <sheet name="01.11.2017." sheetId="205" r:id="rId43"/>
    <sheet name="30.10.2017." sheetId="204" r:id="rId44"/>
    <sheet name="27.10.2017." sheetId="203" r:id="rId45"/>
    <sheet name="26.10.2017." sheetId="202" r:id="rId46"/>
    <sheet name="25.10.2017." sheetId="201" r:id="rId47"/>
    <sheet name="24.10.2017." sheetId="200" r:id="rId48"/>
    <sheet name="23.10.2017." sheetId="199" r:id="rId49"/>
    <sheet name="20.10.2017." sheetId="198" r:id="rId50"/>
    <sheet name="19.10.2017." sheetId="197" r:id="rId51"/>
    <sheet name="18.10.2017." sheetId="196" r:id="rId52"/>
    <sheet name="17.10.2017." sheetId="195" r:id="rId53"/>
    <sheet name="16.10.2017." sheetId="194" r:id="rId54"/>
    <sheet name="13.10.2017." sheetId="193" r:id="rId55"/>
    <sheet name="12.10.2017." sheetId="192" r:id="rId56"/>
    <sheet name="11.10.2017." sheetId="191" r:id="rId57"/>
    <sheet name="10.10.2017." sheetId="190" r:id="rId58"/>
    <sheet name="09.10.2017." sheetId="189" r:id="rId59"/>
    <sheet name="06.10.2017." sheetId="188" r:id="rId60"/>
    <sheet name="05.10.2017." sheetId="187" r:id="rId61"/>
    <sheet name="04.10.2017." sheetId="186" r:id="rId62"/>
    <sheet name="03.10.2017." sheetId="185" r:id="rId63"/>
    <sheet name="02.10.2017." sheetId="184" r:id="rId64"/>
    <sheet name="29.09.2017." sheetId="183" r:id="rId65"/>
    <sheet name="28.09.2017." sheetId="182" r:id="rId66"/>
    <sheet name="27.09.2017." sheetId="181" r:id="rId67"/>
    <sheet name="26.09.2017." sheetId="180" r:id="rId68"/>
    <sheet name="25.09.2017." sheetId="179" r:id="rId69"/>
    <sheet name="22.09.2017." sheetId="178" r:id="rId70"/>
    <sheet name="21.09.2017." sheetId="177" r:id="rId71"/>
    <sheet name="18.09.2017" sheetId="176" r:id="rId72"/>
    <sheet name="15.09.2017" sheetId="175" r:id="rId73"/>
    <sheet name="14.09.2017" sheetId="174" r:id="rId74"/>
    <sheet name="13.09.2017" sheetId="173" r:id="rId75"/>
    <sheet name="12.09.2017" sheetId="172" r:id="rId76"/>
    <sheet name="11.09.2017" sheetId="171" r:id="rId77"/>
    <sheet name="08.09.2017" sheetId="170" r:id="rId78"/>
    <sheet name="07.09.2017" sheetId="169" r:id="rId79"/>
    <sheet name="06.09.2017" sheetId="168" r:id="rId80"/>
    <sheet name="05.09.2017" sheetId="167" r:id="rId81"/>
    <sheet name="04.09.2017" sheetId="166" r:id="rId82"/>
    <sheet name="01.09.2017" sheetId="165" r:id="rId83"/>
    <sheet name="31.08.2017" sheetId="164" r:id="rId84"/>
    <sheet name="30.08.2017" sheetId="163" r:id="rId85"/>
    <sheet name="29.08.2017." sheetId="162" r:id="rId86"/>
    <sheet name="28.08.2017." sheetId="161" r:id="rId87"/>
    <sheet name="25.08.2017." sheetId="160" r:id="rId88"/>
    <sheet name="24.08.2017." sheetId="159" r:id="rId89"/>
    <sheet name="23.08.2017." sheetId="158" r:id="rId90"/>
    <sheet name="22.08.2017." sheetId="157" r:id="rId91"/>
    <sheet name="21.08.2017." sheetId="156" r:id="rId92"/>
    <sheet name="18.08.2017." sheetId="155" r:id="rId93"/>
    <sheet name="17.08.2017." sheetId="154" r:id="rId94"/>
    <sheet name="16.08.2017." sheetId="153" r:id="rId95"/>
    <sheet name="15.08.2017." sheetId="152" r:id="rId96"/>
    <sheet name="14.08.2017." sheetId="151" r:id="rId97"/>
    <sheet name="11.08.2017." sheetId="150" r:id="rId98"/>
    <sheet name="10.08.2017." sheetId="149" r:id="rId99"/>
    <sheet name="09.08.2017." sheetId="148" r:id="rId100"/>
    <sheet name="08.08.2017." sheetId="147" r:id="rId101"/>
    <sheet name="07.08.2017." sheetId="146" r:id="rId102"/>
    <sheet name="04.08.2017." sheetId="145" r:id="rId103"/>
    <sheet name="03.08.2017." sheetId="144" r:id="rId104"/>
    <sheet name="02.08.2017." sheetId="143" r:id="rId105"/>
    <sheet name="01.08.2017." sheetId="142" r:id="rId106"/>
    <sheet name="31.07.2017." sheetId="141" r:id="rId107"/>
    <sheet name="28.07.2017." sheetId="140" r:id="rId108"/>
    <sheet name="27.07.2017." sheetId="139" r:id="rId109"/>
    <sheet name="26.07.2017." sheetId="138" r:id="rId110"/>
    <sheet name="25.07.2017." sheetId="137" r:id="rId111"/>
    <sheet name="24.07.2017." sheetId="136" r:id="rId112"/>
    <sheet name="21.07.2017." sheetId="135" r:id="rId113"/>
    <sheet name="20.07.2017." sheetId="134" r:id="rId114"/>
    <sheet name="19.07.2017." sheetId="133" r:id="rId115"/>
    <sheet name="18.07.2017." sheetId="132" r:id="rId116"/>
    <sheet name="17.07.2017." sheetId="131" r:id="rId117"/>
    <sheet name="14.07.2017." sheetId="130" r:id="rId118"/>
    <sheet name="13.07.2017." sheetId="129" r:id="rId119"/>
    <sheet name="12.07.2017." sheetId="128" r:id="rId120"/>
    <sheet name="11.07.2017." sheetId="127" r:id="rId121"/>
    <sheet name="10.07.2017." sheetId="126" r:id="rId122"/>
    <sheet name="07.07.207." sheetId="125" r:id="rId123"/>
    <sheet name="05.07.2017." sheetId="124" r:id="rId124"/>
    <sheet name="04.07.2017." sheetId="123" r:id="rId125"/>
    <sheet name="03.07.2017." sheetId="122" r:id="rId126"/>
    <sheet name="29.06.2017." sheetId="121" r:id="rId127"/>
    <sheet name="28.06.2017." sheetId="120" r:id="rId128"/>
    <sheet name="27.06.2017." sheetId="119" r:id="rId129"/>
    <sheet name="26.06.2017." sheetId="118" r:id="rId130"/>
    <sheet name="23.06.2017" sheetId="117" r:id="rId131"/>
    <sheet name="22.06.2017" sheetId="116" r:id="rId132"/>
    <sheet name="21.06.2017" sheetId="115" r:id="rId133"/>
    <sheet name="20.06.2017" sheetId="114" r:id="rId134"/>
    <sheet name="19.06.2017" sheetId="113" r:id="rId135"/>
    <sheet name="16.06.2017" sheetId="112" r:id="rId136"/>
    <sheet name="15.05.2017" sheetId="111" r:id="rId137"/>
    <sheet name="14.06.2017" sheetId="110" r:id="rId138"/>
    <sheet name="13.06.2017" sheetId="109" r:id="rId139"/>
    <sheet name="12.06.2017" sheetId="108" r:id="rId140"/>
    <sheet name="09.06.2017" sheetId="107" r:id="rId141"/>
    <sheet name="08.06.2017." sheetId="106" r:id="rId142"/>
    <sheet name="07.06.2017." sheetId="105" r:id="rId143"/>
    <sheet name="06.06.2017." sheetId="104" r:id="rId144"/>
    <sheet name="05.06.2017." sheetId="103" r:id="rId145"/>
    <sheet name="02.06.2017." sheetId="102" r:id="rId146"/>
    <sheet name="01.06.2017." sheetId="101" r:id="rId147"/>
    <sheet name="31.05.2017." sheetId="100" r:id="rId148"/>
    <sheet name="30.05.2017." sheetId="99" r:id="rId149"/>
    <sheet name="29.05.2017." sheetId="98" r:id="rId150"/>
    <sheet name="26.05.2017." sheetId="97" r:id="rId151"/>
    <sheet name="25.05.2017." sheetId="96" r:id="rId152"/>
    <sheet name="24.05.2017." sheetId="95" r:id="rId153"/>
    <sheet name="23.05.2017." sheetId="94" r:id="rId154"/>
    <sheet name="22.05.2017." sheetId="93" r:id="rId155"/>
    <sheet name="19.05.2017." sheetId="92" r:id="rId156"/>
    <sheet name="18.05.2017." sheetId="91" r:id="rId157"/>
    <sheet name="17.05.2017." sheetId="90" r:id="rId158"/>
    <sheet name="16.05.2017." sheetId="89" r:id="rId159"/>
    <sheet name="15.05.2017." sheetId="88" r:id="rId160"/>
    <sheet name="12.05.2017." sheetId="87" r:id="rId161"/>
    <sheet name="11.05.2017." sheetId="86" r:id="rId162"/>
    <sheet name="10.05.2017." sheetId="85" r:id="rId163"/>
    <sheet name="09.05.2017." sheetId="84" r:id="rId164"/>
    <sheet name="08.05.2017." sheetId="83" r:id="rId165"/>
    <sheet name="05.05.2017." sheetId="82" r:id="rId166"/>
    <sheet name="04.05.2017." sheetId="81" r:id="rId167"/>
    <sheet name="03.05.2017." sheetId="80" r:id="rId168"/>
    <sheet name="28.04.2017" sheetId="79" r:id="rId169"/>
    <sheet name="27.04.2017." sheetId="78" r:id="rId170"/>
    <sheet name="26.04.2017." sheetId="77" r:id="rId171"/>
    <sheet name="25.04.2017." sheetId="76" r:id="rId172"/>
    <sheet name="24.04.2017." sheetId="75" r:id="rId173"/>
    <sheet name="21.04.2017." sheetId="74" r:id="rId174"/>
    <sheet name="20.04.2017." sheetId="73" r:id="rId175"/>
    <sheet name="19.04.2017" sheetId="72" r:id="rId176"/>
    <sheet name="18.04,2017" sheetId="71" r:id="rId177"/>
    <sheet name="13.04.2017" sheetId="70" r:id="rId178"/>
    <sheet name="12.04.2017" sheetId="69" r:id="rId179"/>
    <sheet name="11.04.2017." sheetId="68" r:id="rId180"/>
    <sheet name="10.04.2017." sheetId="67" r:id="rId181"/>
    <sheet name="07.04.2017" sheetId="66" r:id="rId182"/>
    <sheet name="06.04.2017." sheetId="65" r:id="rId183"/>
    <sheet name="05.04.2017." sheetId="64" r:id="rId184"/>
    <sheet name="04.04.2017." sheetId="63" r:id="rId185"/>
    <sheet name="03.04.2017." sheetId="62" r:id="rId186"/>
    <sheet name="31.03.2017" sheetId="61" r:id="rId187"/>
    <sheet name="30.03.2017." sheetId="60" r:id="rId188"/>
    <sheet name="29.03.2017." sheetId="59" r:id="rId189"/>
    <sheet name="28.03.2017." sheetId="58" r:id="rId190"/>
    <sheet name="27.03.2017." sheetId="57" r:id="rId191"/>
    <sheet name="24.03.2017" sheetId="56" r:id="rId192"/>
    <sheet name="23.03.2017." sheetId="55" r:id="rId193"/>
    <sheet name="22.03.2017." sheetId="54" r:id="rId194"/>
    <sheet name="21.03.2017." sheetId="53" r:id="rId195"/>
    <sheet name="20.03.2017." sheetId="52" r:id="rId196"/>
    <sheet name="17.03.2017." sheetId="51" r:id="rId197"/>
    <sheet name="16.03.2017." sheetId="50" r:id="rId198"/>
    <sheet name="15.03.2017." sheetId="49" r:id="rId199"/>
    <sheet name="14.03.2017." sheetId="48" r:id="rId200"/>
    <sheet name="13.03.2017." sheetId="47" r:id="rId201"/>
    <sheet name="10.03.2017." sheetId="46" r:id="rId202"/>
    <sheet name="09.03.2017." sheetId="45" r:id="rId203"/>
    <sheet name="08.03.2017." sheetId="44" r:id="rId204"/>
    <sheet name="07.03.2017." sheetId="43" r:id="rId205"/>
    <sheet name="06.03.2017." sheetId="42" r:id="rId206"/>
    <sheet name="03.03.2017." sheetId="41" r:id="rId207"/>
    <sheet name="02.03.2017." sheetId="40" r:id="rId208"/>
    <sheet name="01.03.2017." sheetId="39" r:id="rId209"/>
    <sheet name="28.02.2017." sheetId="38" r:id="rId210"/>
    <sheet name="27.02.2017." sheetId="37" r:id="rId211"/>
    <sheet name="24.02.2017." sheetId="36" r:id="rId212"/>
    <sheet name="23.02.2017." sheetId="35" r:id="rId213"/>
    <sheet name="22.02.2017." sheetId="34" r:id="rId214"/>
    <sheet name="21.02.2017." sheetId="33" r:id="rId215"/>
    <sheet name="20.02.2017." sheetId="32" r:id="rId216"/>
    <sheet name="17.02.2017" sheetId="31" r:id="rId217"/>
    <sheet name="14.02.2017" sheetId="30" r:id="rId218"/>
    <sheet name="13.02.2017" sheetId="29" r:id="rId219"/>
    <sheet name="10.02.2017." sheetId="28" r:id="rId220"/>
    <sheet name="09.02.2017." sheetId="27" r:id="rId221"/>
    <sheet name="08.02.2017" sheetId="26" r:id="rId222"/>
    <sheet name="07.02.2017." sheetId="24" r:id="rId223"/>
    <sheet name="06.02.2017." sheetId="23" r:id="rId224"/>
    <sheet name="02.02.2017" sheetId="22" r:id="rId225"/>
    <sheet name="01.02.2017." sheetId="21" r:id="rId226"/>
    <sheet name="31.01.2017." sheetId="20" r:id="rId227"/>
    <sheet name="30.01.2017." sheetId="19" r:id="rId228"/>
    <sheet name="27.01.2017." sheetId="18" r:id="rId229"/>
    <sheet name="26.01.2017." sheetId="17" r:id="rId230"/>
    <sheet name="25.01.2017." sheetId="16" r:id="rId231"/>
    <sheet name="24.01.2017." sheetId="15" r:id="rId232"/>
    <sheet name="23.01.2017." sheetId="14" r:id="rId233"/>
    <sheet name="20.01.2017" sheetId="13" r:id="rId234"/>
    <sheet name="19.01.2017" sheetId="12" r:id="rId235"/>
    <sheet name="18.01.2017" sheetId="11" r:id="rId236"/>
    <sheet name="17.01.2017." sheetId="10" r:id="rId237"/>
    <sheet name="16.01.2017." sheetId="9" r:id="rId238"/>
    <sheet name="13.01.2017." sheetId="8" r:id="rId239"/>
    <sheet name="12.01.2017." sheetId="7" r:id="rId240"/>
    <sheet name="11.01.2017." sheetId="6" r:id="rId241"/>
    <sheet name="10.01.2017." sheetId="5" r:id="rId242"/>
    <sheet name="09.01.2017." sheetId="4" r:id="rId243"/>
    <sheet name="06.01.2017." sheetId="3" r:id="rId244"/>
    <sheet name="05.01.2017." sheetId="2" r:id="rId245"/>
    <sheet name="04.01.2017." sheetId="1" r:id="rId24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47" l="1"/>
  <c r="E40" i="247"/>
  <c r="E40" i="246"/>
  <c r="E57" i="246" s="1"/>
  <c r="E57" i="245"/>
  <c r="E40" i="245"/>
  <c r="E40" i="244"/>
  <c r="E57" i="244" s="1"/>
  <c r="E40" i="243"/>
  <c r="E57" i="243" s="1"/>
  <c r="E40" i="242"/>
  <c r="E57" i="242" s="1"/>
  <c r="E40" i="241" l="1"/>
  <c r="E57" i="241" s="1"/>
  <c r="E57" i="240"/>
  <c r="E40" i="240"/>
  <c r="E57" i="239" l="1"/>
  <c r="E40" i="239"/>
  <c r="E40" i="238"/>
  <c r="E57" i="238" s="1"/>
  <c r="E40" i="237" l="1"/>
  <c r="E57" i="237" s="1"/>
  <c r="E40" i="236"/>
  <c r="E57" i="236" s="1"/>
  <c r="E40" i="235"/>
  <c r="E57" i="235" s="1"/>
  <c r="E40" i="234"/>
  <c r="E57" i="234" s="1"/>
  <c r="E40" i="233"/>
  <c r="E57" i="233" s="1"/>
  <c r="E40" i="232" l="1"/>
  <c r="E57" i="232" s="1"/>
  <c r="E40" i="231" l="1"/>
  <c r="E57" i="231" s="1"/>
  <c r="E40" i="230"/>
  <c r="E57" i="230" s="1"/>
  <c r="E40" i="229"/>
  <c r="E57" i="229" s="1"/>
  <c r="E40" i="228" l="1"/>
  <c r="E57" i="228" s="1"/>
  <c r="E40" i="227"/>
  <c r="E57" i="227" s="1"/>
  <c r="E57" i="226"/>
  <c r="E40" i="226"/>
  <c r="E57" i="225" l="1"/>
  <c r="E40" i="225"/>
  <c r="E40" i="224" l="1"/>
  <c r="E57" i="224" s="1"/>
  <c r="E40" i="223" l="1"/>
  <c r="E57" i="223" s="1"/>
  <c r="E40" i="222" l="1"/>
  <c r="E57" i="222" s="1"/>
  <c r="E40" i="221" l="1"/>
  <c r="E57" i="221" s="1"/>
  <c r="E40" i="220" l="1"/>
  <c r="E57" i="220" s="1"/>
  <c r="E40" i="219" l="1"/>
  <c r="E57" i="219" s="1"/>
  <c r="E40" i="218" l="1"/>
  <c r="E57" i="218" s="1"/>
  <c r="E57" i="217"/>
  <c r="E40" i="217"/>
  <c r="E40" i="216"/>
  <c r="E57" i="216" s="1"/>
  <c r="E40" i="215" l="1"/>
  <c r="E57" i="215" s="1"/>
  <c r="E40" i="214"/>
  <c r="E57" i="214" s="1"/>
  <c r="E57" i="213"/>
  <c r="E40" i="213"/>
  <c r="E40" i="212"/>
  <c r="E57" i="212" s="1"/>
  <c r="E40" i="211" l="1"/>
  <c r="E57" i="211" s="1"/>
  <c r="E40" i="210"/>
  <c r="E57" i="210" s="1"/>
  <c r="E40" i="209"/>
  <c r="E57" i="209" s="1"/>
  <c r="E40" i="208" l="1"/>
  <c r="E57" i="208" s="1"/>
  <c r="E40" i="207"/>
  <c r="E57" i="207" s="1"/>
  <c r="E40" i="206" l="1"/>
  <c r="E57" i="206" s="1"/>
  <c r="E57" i="205" l="1"/>
  <c r="E40" i="205"/>
  <c r="E40" i="204" l="1"/>
  <c r="E57" i="204" s="1"/>
  <c r="E40" i="203" l="1"/>
  <c r="E57" i="203" s="1"/>
  <c r="E40" i="202" l="1"/>
  <c r="E57" i="202" s="1"/>
  <c r="E40" i="201"/>
  <c r="E57" i="201" s="1"/>
  <c r="E40" i="200"/>
  <c r="E57" i="200" s="1"/>
  <c r="E40" i="199" l="1"/>
  <c r="E57" i="199" s="1"/>
  <c r="E40" i="198"/>
  <c r="E57" i="198" s="1"/>
  <c r="E40" i="197" l="1"/>
  <c r="E57" i="197" s="1"/>
  <c r="E40" i="196" l="1"/>
  <c r="E57" i="196" s="1"/>
  <c r="E40" i="195" l="1"/>
  <c r="E57" i="195" s="1"/>
  <c r="E40" i="194" l="1"/>
  <c r="E57" i="194" s="1"/>
  <c r="E40" i="193"/>
  <c r="E57" i="193" s="1"/>
  <c r="E40" i="192"/>
  <c r="E57" i="192" s="1"/>
  <c r="E40" i="191"/>
  <c r="E57" i="191" s="1"/>
  <c r="E40" i="190"/>
  <c r="E57" i="190" s="1"/>
  <c r="E40" i="189"/>
  <c r="E57" i="189" s="1"/>
  <c r="E40" i="188"/>
  <c r="E57" i="188" s="1"/>
  <c r="E57" i="187"/>
  <c r="E40" i="187"/>
  <c r="E40" i="186"/>
  <c r="E57" i="186" s="1"/>
  <c r="E57" i="185"/>
  <c r="E40" i="185"/>
  <c r="E40" i="184"/>
  <c r="E57" i="184" s="1"/>
  <c r="E40" i="183" l="1"/>
  <c r="E57" i="183" s="1"/>
  <c r="E40" i="182"/>
  <c r="E57" i="182" s="1"/>
  <c r="E40" i="181" l="1"/>
  <c r="E57" i="181" s="1"/>
  <c r="E57" i="180"/>
  <c r="E40" i="180"/>
  <c r="E40" i="179"/>
  <c r="E57" i="179" s="1"/>
  <c r="E40" i="178"/>
  <c r="E57" i="178" s="1"/>
  <c r="E39" i="177"/>
  <c r="E56" i="177" s="1"/>
  <c r="E38" i="176" l="1"/>
  <c r="E55" i="176" s="1"/>
  <c r="E38" i="175"/>
  <c r="E55" i="175" s="1"/>
  <c r="E38" i="174"/>
  <c r="E55" i="174" s="1"/>
  <c r="E41" i="173"/>
  <c r="E58" i="173" s="1"/>
  <c r="E58" i="172"/>
  <c r="E41" i="172"/>
  <c r="E41" i="171"/>
  <c r="E58" i="171" s="1"/>
  <c r="E41" i="170"/>
  <c r="E58" i="170" s="1"/>
  <c r="E41" i="169" l="1"/>
  <c r="E58" i="169" s="1"/>
  <c r="E58" i="168"/>
  <c r="E41" i="168"/>
  <c r="E41" i="167"/>
  <c r="E58" i="167" s="1"/>
  <c r="E58" i="166"/>
  <c r="E41" i="166"/>
  <c r="E40" i="165"/>
  <c r="E57" i="165" s="1"/>
  <c r="E40" i="164"/>
  <c r="E57" i="164" s="1"/>
  <c r="E57" i="163"/>
  <c r="E40" i="163"/>
  <c r="E40" i="162" l="1"/>
  <c r="E57" i="162" s="1"/>
  <c r="E40" i="161" l="1"/>
  <c r="E57" i="161" s="1"/>
  <c r="E40" i="160"/>
  <c r="E57" i="160" s="1"/>
  <c r="E57" i="159"/>
  <c r="E40" i="159"/>
  <c r="E40" i="158"/>
  <c r="E57" i="158" s="1"/>
  <c r="E40" i="157" l="1"/>
  <c r="E57" i="157" s="1"/>
  <c r="E40" i="156" l="1"/>
  <c r="E57" i="156" s="1"/>
  <c r="E40" i="155" l="1"/>
  <c r="E57" i="155" s="1"/>
  <c r="E40" i="154" l="1"/>
  <c r="E57" i="154" s="1"/>
  <c r="E40" i="153"/>
  <c r="E57" i="153" s="1"/>
  <c r="E40" i="152"/>
  <c r="E57" i="152" s="1"/>
  <c r="E40" i="151" l="1"/>
  <c r="E57" i="151" s="1"/>
  <c r="E41" i="150" l="1"/>
  <c r="E58" i="150" s="1"/>
  <c r="E40" i="149" l="1"/>
  <c r="E57" i="149" s="1"/>
  <c r="E40" i="148"/>
  <c r="E57" i="148" s="1"/>
  <c r="E40" i="147"/>
  <c r="E57" i="147" s="1"/>
  <c r="E39" i="146" l="1"/>
  <c r="E56" i="146" s="1"/>
  <c r="E56" i="145"/>
  <c r="E39" i="145"/>
  <c r="E39" i="144"/>
  <c r="E56" i="144" s="1"/>
  <c r="E38" i="143"/>
  <c r="E55" i="143" s="1"/>
  <c r="E41" i="142"/>
  <c r="E58" i="142" s="1"/>
  <c r="E40" i="141"/>
  <c r="E57" i="141" s="1"/>
  <c r="E40" i="140"/>
  <c r="E57" i="140" s="1"/>
  <c r="E40" i="139"/>
  <c r="E57" i="139" s="1"/>
  <c r="E39" i="138"/>
  <c r="E56" i="138" s="1"/>
  <c r="E38" i="137"/>
  <c r="E55" i="137" s="1"/>
  <c r="E38" i="136"/>
  <c r="E55" i="136" s="1"/>
  <c r="E38" i="135"/>
  <c r="E55" i="135" s="1"/>
  <c r="E38" i="134"/>
  <c r="E55" i="134" s="1"/>
  <c r="E38" i="133"/>
  <c r="E55" i="133" s="1"/>
  <c r="E38" i="132"/>
  <c r="E55" i="132" s="1"/>
  <c r="E55" i="131" l="1"/>
  <c r="E38" i="131"/>
  <c r="E55" i="130"/>
  <c r="E38" i="130"/>
  <c r="E38" i="129"/>
  <c r="E55" i="129" s="1"/>
  <c r="E55" i="128"/>
  <c r="E38" i="128"/>
  <c r="E38" i="127" l="1"/>
  <c r="E55" i="127" s="1"/>
  <c r="E55" i="126"/>
  <c r="E38" i="126"/>
  <c r="E38" i="125"/>
  <c r="E55" i="125" s="1"/>
  <c r="E37" i="124"/>
  <c r="E54" i="124" s="1"/>
  <c r="E37" i="123"/>
  <c r="E54" i="123" s="1"/>
  <c r="E37" i="122"/>
  <c r="E54" i="122" s="1"/>
  <c r="E37" i="121" l="1"/>
  <c r="E54" i="121" s="1"/>
  <c r="E37" i="120"/>
  <c r="E54" i="120" s="1"/>
  <c r="E37" i="119"/>
  <c r="E54" i="119" s="1"/>
  <c r="E54" i="118"/>
  <c r="E37" i="117" l="1"/>
  <c r="E54" i="117" s="1"/>
  <c r="E37" i="116"/>
  <c r="E54" i="116" s="1"/>
  <c r="E37" i="115"/>
  <c r="E54" i="115" s="1"/>
  <c r="E37" i="114"/>
  <c r="E54" i="114" s="1"/>
  <c r="E37" i="113"/>
  <c r="E54" i="113" s="1"/>
  <c r="E37" i="112" l="1"/>
  <c r="E54" i="112" s="1"/>
  <c r="E37" i="111"/>
  <c r="E54" i="111" s="1"/>
  <c r="E37" i="110"/>
  <c r="E54" i="110" s="1"/>
  <c r="E37" i="109"/>
  <c r="E54" i="109" s="1"/>
  <c r="E37" i="108"/>
  <c r="E54" i="108" s="1"/>
  <c r="E37" i="107"/>
  <c r="E54" i="107" s="1"/>
  <c r="E37" i="106" l="1"/>
  <c r="E54" i="106" s="1"/>
  <c r="E37" i="105"/>
  <c r="E54" i="105" s="1"/>
  <c r="E37" i="104"/>
  <c r="E54" i="104" s="1"/>
  <c r="E37" i="103"/>
  <c r="E54" i="103" s="1"/>
  <c r="E37" i="102"/>
  <c r="E54" i="102" s="1"/>
  <c r="E37" i="101"/>
  <c r="E54" i="101" s="1"/>
  <c r="E37" i="100"/>
  <c r="E54" i="100" s="1"/>
  <c r="E37" i="99"/>
  <c r="E54" i="99" s="1"/>
  <c r="E37" i="98"/>
  <c r="E54" i="98" s="1"/>
  <c r="E37" i="97"/>
  <c r="E54" i="97" s="1"/>
  <c r="E36" i="96"/>
  <c r="E53" i="96" s="1"/>
  <c r="E53" i="95"/>
  <c r="E36" i="95"/>
  <c r="E36" i="94" l="1"/>
  <c r="E53" i="94" s="1"/>
  <c r="E53" i="93"/>
  <c r="E36" i="93"/>
  <c r="E36" i="92"/>
  <c r="E53" i="92" s="1"/>
  <c r="E36" i="91"/>
  <c r="E53" i="91" s="1"/>
  <c r="E36" i="90"/>
  <c r="E53" i="90" s="1"/>
  <c r="E36" i="89"/>
  <c r="E53" i="89" s="1"/>
  <c r="E36" i="88"/>
  <c r="E53" i="88" s="1"/>
  <c r="E54" i="87"/>
  <c r="E37" i="87"/>
  <c r="E36" i="86" l="1"/>
  <c r="E53" i="86" s="1"/>
  <c r="E36" i="85"/>
  <c r="E53" i="85" s="1"/>
  <c r="E53" i="84" l="1"/>
  <c r="E36" i="84"/>
  <c r="E36" i="83"/>
  <c r="E53" i="83" s="1"/>
  <c r="E37" i="82"/>
  <c r="E36" i="82"/>
  <c r="E53" i="82" s="1"/>
  <c r="E36" i="81" l="1"/>
  <c r="E53" i="81" s="1"/>
  <c r="E36" i="80" l="1"/>
  <c r="E53" i="80" s="1"/>
  <c r="E36" i="79" l="1"/>
  <c r="E53" i="78" l="1"/>
  <c r="E36" i="78"/>
  <c r="E36" i="77" l="1"/>
  <c r="E53" i="77" s="1"/>
  <c r="E36" i="76" l="1"/>
  <c r="E53" i="76" s="1"/>
  <c r="E53" i="75" l="1"/>
  <c r="E36" i="75"/>
  <c r="E36" i="74" l="1"/>
  <c r="E53" i="74" s="1"/>
  <c r="E36" i="73" l="1"/>
  <c r="E53" i="73" s="1"/>
  <c r="E36" i="72" l="1"/>
  <c r="E53" i="72" s="1"/>
  <c r="E36" i="71" l="1"/>
  <c r="E53" i="71" s="1"/>
  <c r="E36" i="70"/>
  <c r="E53" i="70" s="1"/>
  <c r="E35" i="69"/>
  <c r="E52" i="69" s="1"/>
  <c r="E36" i="68" l="1"/>
  <c r="E53" i="68" s="1"/>
  <c r="E36" i="67" l="1"/>
  <c r="E53" i="67" s="1"/>
  <c r="E53" i="66" l="1"/>
  <c r="E36" i="66"/>
  <c r="E37" i="65" l="1"/>
  <c r="E36" i="65"/>
  <c r="E53" i="65" s="1"/>
  <c r="E53" i="64" l="1"/>
  <c r="E36" i="64"/>
  <c r="E36" i="63" l="1"/>
  <c r="E53" i="63" s="1"/>
  <c r="E36" i="62" l="1"/>
  <c r="E53" i="62" s="1"/>
  <c r="E36" i="61" l="1"/>
  <c r="E53" i="61" s="1"/>
  <c r="E36" i="60" l="1"/>
  <c r="E53" i="60" s="1"/>
  <c r="E36" i="59"/>
  <c r="E53" i="59" s="1"/>
  <c r="E36" i="58" l="1"/>
  <c r="E53" i="58" s="1"/>
  <c r="E37" i="57" l="1"/>
  <c r="E53" i="57" s="1"/>
  <c r="E36" i="57"/>
  <c r="E36" i="56" l="1"/>
  <c r="E53" i="56" s="1"/>
  <c r="E37" i="55" l="1"/>
  <c r="E53" i="55" s="1"/>
  <c r="E36" i="55"/>
  <c r="E37" i="54"/>
  <c r="E53" i="54" s="1"/>
  <c r="E36" i="54"/>
  <c r="E37" i="53"/>
  <c r="E53" i="53" s="1"/>
  <c r="E36" i="53"/>
  <c r="E37" i="52" l="1"/>
  <c r="E53" i="52" s="1"/>
  <c r="E36" i="52"/>
  <c r="E37" i="51"/>
  <c r="E36" i="51"/>
  <c r="E53" i="51" s="1"/>
  <c r="E37" i="50"/>
  <c r="E53" i="50" s="1"/>
  <c r="E36" i="50"/>
  <c r="E37" i="49" l="1"/>
  <c r="E53" i="49" s="1"/>
  <c r="E36" i="49"/>
  <c r="E37" i="48" l="1"/>
  <c r="E53" i="48" s="1"/>
  <c r="E36" i="48"/>
  <c r="E37" i="47" l="1"/>
  <c r="E53" i="47" s="1"/>
  <c r="E36" i="47"/>
  <c r="E37" i="46" l="1"/>
  <c r="E36" i="46"/>
  <c r="E53" i="46" s="1"/>
  <c r="E37" i="45"/>
  <c r="E53" i="45" s="1"/>
  <c r="E36" i="45"/>
  <c r="E37" i="44"/>
  <c r="E36" i="44"/>
  <c r="E53" i="44" s="1"/>
  <c r="E37" i="43" l="1"/>
  <c r="E53" i="43" s="1"/>
  <c r="E36" i="43"/>
  <c r="E36" i="42" l="1"/>
  <c r="E53" i="42" s="1"/>
  <c r="E36" i="41"/>
  <c r="E53" i="41" s="1"/>
  <c r="E36" i="40"/>
  <c r="E53" i="40" s="1"/>
  <c r="E36" i="39" l="1"/>
  <c r="E53" i="39" s="1"/>
  <c r="E36" i="38"/>
  <c r="E53" i="38" s="1"/>
  <c r="E36" i="37"/>
  <c r="E53" i="37" s="1"/>
  <c r="E79" i="36"/>
  <c r="E58" i="36"/>
  <c r="E53" i="36"/>
  <c r="E36" i="36"/>
  <c r="E53" i="35"/>
  <c r="E36" i="35"/>
  <c r="E36" i="34" l="1"/>
  <c r="E53" i="34" s="1"/>
  <c r="E53" i="33" l="1"/>
  <c r="E36" i="33"/>
  <c r="E53" i="32"/>
  <c r="E36" i="32"/>
  <c r="E36" i="31" l="1"/>
  <c r="E53" i="31" s="1"/>
  <c r="E36" i="30"/>
  <c r="E53" i="30" s="1"/>
  <c r="E36" i="29"/>
  <c r="E53" i="29" s="1"/>
  <c r="E36" i="28" l="1"/>
  <c r="E53" i="28" s="1"/>
  <c r="E36" i="27" l="1"/>
  <c r="E53" i="27" s="1"/>
  <c r="E36" i="26" l="1"/>
  <c r="E53" i="26" s="1"/>
  <c r="E53" i="24" l="1"/>
  <c r="E36" i="24"/>
  <c r="E53" i="23" l="1"/>
  <c r="E36" i="23"/>
  <c r="E36" i="22" l="1"/>
  <c r="E53" i="22" s="1"/>
  <c r="E36" i="21" l="1"/>
  <c r="E53" i="21" s="1"/>
  <c r="E36" i="20" l="1"/>
  <c r="E53" i="20" s="1"/>
  <c r="E53" i="19"/>
  <c r="E36" i="19"/>
  <c r="E36" i="18" l="1"/>
  <c r="E53" i="18" s="1"/>
  <c r="E53" i="17"/>
  <c r="E36" i="17"/>
  <c r="E36" i="16" l="1"/>
  <c r="E53" i="16" s="1"/>
  <c r="E36" i="15"/>
  <c r="E53" i="15" s="1"/>
  <c r="E53" i="14"/>
  <c r="E36" i="14"/>
  <c r="E53" i="13" l="1"/>
  <c r="E36" i="12"/>
  <c r="E53" i="12" s="1"/>
  <c r="E36" i="11" l="1"/>
  <c r="E53" i="11" s="1"/>
  <c r="E36" i="10" l="1"/>
  <c r="E53" i="10" s="1"/>
  <c r="E53" i="9" l="1"/>
  <c r="E36" i="9"/>
  <c r="E36" i="8" l="1"/>
  <c r="E53" i="8" s="1"/>
  <c r="E53" i="7" l="1"/>
  <c r="E36" i="7"/>
  <c r="E36" i="6" l="1"/>
  <c r="E53" i="6" s="1"/>
  <c r="E36" i="5" l="1"/>
  <c r="E53" i="5" s="1"/>
  <c r="E36" i="4" l="1"/>
  <c r="E53" i="4" s="1"/>
  <c r="E36" i="3" l="1"/>
  <c r="E53" i="3" s="1"/>
  <c r="E36" i="2" l="1"/>
  <c r="E53" i="2" s="1"/>
  <c r="E36" i="1"/>
  <c r="E53" i="1" s="1"/>
</calcChain>
</file>

<file path=xl/sharedStrings.xml><?xml version="1.0" encoding="utf-8"?>
<sst xmlns="http://schemas.openxmlformats.org/spreadsheetml/2006/main" count="20573" uniqueCount="2111">
  <si>
    <t xml:space="preserve"> </t>
  </si>
  <si>
    <t>СТАЊЕ СРЕДСТАВА , НАПЛАТЕ И ИЗМИРЕЊЕ ОБАВЕЗА</t>
  </si>
  <si>
    <t>за датум</t>
  </si>
  <si>
    <t>04.01.2017.</t>
  </si>
  <si>
    <t>реализованих са следећих рачуна:</t>
  </si>
  <si>
    <t xml:space="preserve"> А. БУЏЕТСКИ РАЧУН 840-198661-16 (рсд)</t>
  </si>
  <si>
    <t>Промет подрачуна</t>
  </si>
  <si>
    <t>1.</t>
  </si>
  <si>
    <t>Стање средстава на дан 30.12.2016.године</t>
  </si>
  <si>
    <t>2.</t>
  </si>
  <si>
    <t>Средства уплаћена на буџетски рачун 30.12.2016.г</t>
  </si>
  <si>
    <t>РФЗО-плате  децембар први део</t>
  </si>
  <si>
    <t>РФЗО-лекови  у ЗУ</t>
  </si>
  <si>
    <t>РФЗО лекови ван листе лекова</t>
  </si>
  <si>
    <t>РФЗО-крв и продукти од крви</t>
  </si>
  <si>
    <t>РФЗО-санитетски и медицински потрошни материјал</t>
  </si>
  <si>
    <t>РФЗО-цитостатици са Листе</t>
  </si>
  <si>
    <t>РФЗО-остали уградни материјал</t>
  </si>
  <si>
    <t>РФЗО-превоз запослених за децембар  2016.</t>
  </si>
  <si>
    <t>РФЗО-енергенти</t>
  </si>
  <si>
    <t>РФЗО-исхрана пацијената</t>
  </si>
  <si>
    <t>РФЗО-материјални и остали трошкови</t>
  </si>
  <si>
    <t xml:space="preserve">РФЗО- отпремнине </t>
  </si>
  <si>
    <t>РФЗО-јубиларне награде - ДЕЦЕМБАР 2016</t>
  </si>
  <si>
    <t>РФЗО-финансирање запош.инвалиди, децембар 2016</t>
  </si>
  <si>
    <t>РФЗО-накнада трошкова за погребне услуге</t>
  </si>
  <si>
    <t>Партиципација</t>
  </si>
  <si>
    <t xml:space="preserve">Буџет- Министарство здравља, Прој.Др Грбић </t>
  </si>
  <si>
    <t xml:space="preserve">Буџет- Министарство здравља, за лечење неосиг.лица </t>
  </si>
  <si>
    <t>Буџет-Министарство здравља, инвестиције у објекте</t>
  </si>
  <si>
    <t>Министарство рада и соц.пол.-породиљско боловање новембар 2016</t>
  </si>
  <si>
    <t>Министарство културе и информисања</t>
  </si>
  <si>
    <t>2.21.</t>
  </si>
  <si>
    <t>Пренос  средстава са сопствен.на буџет,превоз новембар привремено-повремени послови</t>
  </si>
  <si>
    <t>Пренос недост. средстава са сопст.рн на буџет зарада за април по извршеној контроли РФЗО</t>
  </si>
  <si>
    <t>2.23.</t>
  </si>
  <si>
    <t>Пренос недостајућих  сред. са сопствен.рачуна на буџет за неуговорене раднике и стимулац.,зарада децембар други део</t>
  </si>
  <si>
    <t>2.24.</t>
  </si>
  <si>
    <t>2.25.</t>
  </si>
  <si>
    <t>Пренос сред. са соп.рачуна на буџет, недостајућа средства - принудна наплата део</t>
  </si>
  <si>
    <t>2.26.</t>
  </si>
  <si>
    <t>Повраћај  средстава, више плаћено по рачуну 63-60669</t>
  </si>
  <si>
    <t>2.27.</t>
  </si>
  <si>
    <t>Заокружења</t>
  </si>
  <si>
    <t>3.</t>
  </si>
  <si>
    <t>УКУПНА СРЕДСТВА НА БУЏЕТСКОМ РАЧУНУ (1+2)</t>
  </si>
  <si>
    <t>4.</t>
  </si>
  <si>
    <t>Извршена плаћања  са буџетског рачуна 29.12.2016</t>
  </si>
  <si>
    <t>Пореска Управа, обавеза запошљавања особа са инвалидит.</t>
  </si>
  <si>
    <t xml:space="preserve">Енергенти </t>
  </si>
  <si>
    <t>Исхрана ВА 31.12.</t>
  </si>
  <si>
    <t>Лекови ВА 30.11.</t>
  </si>
  <si>
    <t xml:space="preserve">Санитет.матер. </t>
  </si>
  <si>
    <t>Управа за Трезор ТПП</t>
  </si>
  <si>
    <t>Стање буџет.рачуна после плаћања 29.12.2016.</t>
  </si>
  <si>
    <t>05.01.2017.</t>
  </si>
  <si>
    <t>Стање средстава на дан 04.01.2017.године</t>
  </si>
  <si>
    <t>Средства уплаћена на буџетски рачун 04.01.2017.г</t>
  </si>
  <si>
    <t>РФЗО-превоз запослених за јануар  2017.</t>
  </si>
  <si>
    <t>Извршена плаћања  са буџетског рачуна 04.01.2017</t>
  </si>
  <si>
    <t>Отпремнина Ранђелов Ленка</t>
  </si>
  <si>
    <t>Погребне услуге Др Станковић Наида, за смрт сина</t>
  </si>
  <si>
    <t>Консултанти, децембар</t>
  </si>
  <si>
    <t>Лекови ВА 31.12.2016.</t>
  </si>
  <si>
    <t>Енергенти ЕПС Београд</t>
  </si>
  <si>
    <t>Санитет.матер. ВА 31.12.2016</t>
  </si>
  <si>
    <t>Лаборат.материјал и реагенси ВА 30.11.2016.</t>
  </si>
  <si>
    <t>В.И.П обезбеђење</t>
  </si>
  <si>
    <t>Народна банка Србије, динарска противвредност за Критекс, одржавање софтвера за вантелесну оплодњу</t>
  </si>
  <si>
    <t>Стање буџет.рачуна после плаћања 04.01.2017.</t>
  </si>
  <si>
    <t>06.01.2017.</t>
  </si>
  <si>
    <t>Стање средстава на дан 05.01.2017.године</t>
  </si>
  <si>
    <t>Средства уплаћена на буџетски рачун 05.01.2017.г</t>
  </si>
  <si>
    <t>Извршена плаћања  са буџетског рачуна 05.01.2017</t>
  </si>
  <si>
    <t>Материјални трошкови ВА 30.11.2016</t>
  </si>
  <si>
    <t>Материјални трошкови ВА 01.12.-31.12.2016 део</t>
  </si>
  <si>
    <t>Крв ВА 10.12.2016</t>
  </si>
  <si>
    <t>Цитостатици ВА 31.12.2016.</t>
  </si>
  <si>
    <t>Исхрана ВА 30.01.2017.</t>
  </si>
  <si>
    <t>Стање буџет.рачуна после плаћања 05.01.2017.</t>
  </si>
  <si>
    <t>09.01.2017.</t>
  </si>
  <si>
    <t>Стање средстава на дан 06.01.2017.године</t>
  </si>
  <si>
    <t>Средства уплаћена на буџетски рачун 06.01.2017.г</t>
  </si>
  <si>
    <t>Извршена плаћања  са буџетског рачуна 06.01.2017</t>
  </si>
  <si>
    <t>Лекови ВА 06.01.2017.</t>
  </si>
  <si>
    <t>Материјал.трош.</t>
  </si>
  <si>
    <t>Стање буџет.рачуна после плаћања 06.01.2017.</t>
  </si>
  <si>
    <t>10.01.2017.</t>
  </si>
  <si>
    <t>Стање средстава на дан 09.01.2017.године</t>
  </si>
  <si>
    <t>Средства уплаћена на буџетски рачун 09.01.2017.г</t>
  </si>
  <si>
    <t>Извршена плаћања  са буџетског рачуна 09.01.2017</t>
  </si>
  <si>
    <t>Отпремнина за Милену Петровић</t>
  </si>
  <si>
    <t>Миле Митровић, проф.70% АВ за замену туш каде и кабине, патологија трудноће</t>
  </si>
  <si>
    <t>Стање буџет.рачуна после плаћања 09.01.2017.</t>
  </si>
  <si>
    <t>11.01.2017.</t>
  </si>
  <si>
    <t>Стање средстава на дан 10.01.2017.године</t>
  </si>
  <si>
    <t>Средства уплаћена на буџетски рачун 10.01.2017.г</t>
  </si>
  <si>
    <t>Извршена плаћања  са буџетског рачуна10.01.2017</t>
  </si>
  <si>
    <t>Репуб.дирекција за воде, јануар 2017, накнада за коришћење водног добра</t>
  </si>
  <si>
    <t>Репуб.дирекција за воде, јануар 2017, накнада за испуштену воду</t>
  </si>
  <si>
    <t>Extreme,проф.за антивирусни софтвер-лиценце,нар.14/306-4</t>
  </si>
  <si>
    <t>Материјал.трошкови ВА 31.12.2016. део</t>
  </si>
  <si>
    <t>Стање буџет.рачуна после плаћања 10.01.2017.</t>
  </si>
  <si>
    <t>12.01.2017.</t>
  </si>
  <si>
    <t>Стање средстава на дан 11.01.2017.године</t>
  </si>
  <si>
    <t>Средства уплаћена на буџетски рачун 11.01.2017.г</t>
  </si>
  <si>
    <t>Извршена плаћања  са буџетског рачуна11.01.2017</t>
  </si>
  <si>
    <t>Управа за трезор, провизија</t>
  </si>
  <si>
    <t>Стање буџет.рачуна после плаћања 11.01.2017.</t>
  </si>
  <si>
    <t>13.01.2017.</t>
  </si>
  <si>
    <t>Стање средстава на дан 12.01.2017.године</t>
  </si>
  <si>
    <t>Средства уплаћена на буџетски рачун 12.01.2017.г</t>
  </si>
  <si>
    <t>Извршена плаћања  са буџетског рачуна12.01.2017</t>
  </si>
  <si>
    <t>Нијанса, проф.за папуче за пацијенте, нар.14/300-4</t>
  </si>
  <si>
    <t>Стање буџет.рачуна после плаћања 12.01.2017.</t>
  </si>
  <si>
    <t>16.01.2017.</t>
  </si>
  <si>
    <t>Стање средстава на дан 13.01.2017.године</t>
  </si>
  <si>
    <t>Средства уплаћена на буџетски рачун 13.01.2017.г</t>
  </si>
  <si>
    <t>Извршена плаћања  са буџетског рачуна13.01.2017</t>
  </si>
  <si>
    <t>MBM trade,део рачуна по нар.14/316, обућа за запослене</t>
  </si>
  <si>
    <t>НБС, динарска противвредност за 7 Евра за дознаку Critex-u</t>
  </si>
  <si>
    <t>Стање буџет.рачуна после плаћања 13.01.2017.</t>
  </si>
  <si>
    <t>17.01.2017.</t>
  </si>
  <si>
    <t>Стање средстава на дан 16.01.2017.године</t>
  </si>
  <si>
    <t>Средства уплаћена на буџетски рачун 16.01.2017.г</t>
  </si>
  <si>
    <t>Извршена плаћања  са буџетског рачуна 16.01.2017</t>
  </si>
  <si>
    <t>Томпак, кутије за одлагање плочица за хистопатол.</t>
  </si>
  <si>
    <t>Стање буџет.рачуна после плаћања 16.01.2017.</t>
  </si>
  <si>
    <t>18.01.2017.</t>
  </si>
  <si>
    <t>Стање средстава на дан 17.01.2017.године</t>
  </si>
  <si>
    <t>Средства уплаћена на буџетски рачун 17.01.2017.г</t>
  </si>
  <si>
    <t>РФЗО-плате  децембар трећи део-разлика</t>
  </si>
  <si>
    <t>Министарство рада и соц.пол.-породиљско боловање децембар 2016</t>
  </si>
  <si>
    <t>Повраћај  средстава зарада за децембар трећи део-Давидовић Мира,угашена партија</t>
  </si>
  <si>
    <t>Извршена плаћања  са буџетског рачуна 17.01.2017</t>
  </si>
  <si>
    <t>Привредна Комора Србије-проф.за смарт картицу за финансије по нар.18052-2017-0439</t>
  </si>
  <si>
    <t>Фарма Продукт-проф.за аква пурификату за апотеку</t>
  </si>
  <si>
    <t>Исплата зараде за децембар трећи део-разлика</t>
  </si>
  <si>
    <t>Стање буџет.рачуна после плаћања 17.01.2017.</t>
  </si>
  <si>
    <t>19.01.2017.</t>
  </si>
  <si>
    <t>Стање средстава на дан 18.01.2017.године</t>
  </si>
  <si>
    <t>Средства уплаћена на буџетски рачун 18.01.2017.г</t>
  </si>
  <si>
    <t>Извршена плаћања  са буџетског рачуна 18.01.2017</t>
  </si>
  <si>
    <t>Уплата зараде децембар трећи део разлика, Давидовић Мира</t>
  </si>
  <si>
    <t>Исхрана ВА 10.02.2017.</t>
  </si>
  <si>
    <t>Лекови ван листе лекова</t>
  </si>
  <si>
    <t>Породиљско боловање, децембар 2016.</t>
  </si>
  <si>
    <t>ПТМ, годишњи сервис плазма стерилизатора</t>
  </si>
  <si>
    <t>Стање буџет.рачуна после плаћања 18.01.2017.</t>
  </si>
  <si>
    <t>20.01.2017.</t>
  </si>
  <si>
    <t>Стање средстава на дан 19.01.2017.године</t>
  </si>
  <si>
    <t>Средства уплаћена на буџетски рачун 19.01.2017.г</t>
  </si>
  <si>
    <t>РФЗО-плате јануар први део</t>
  </si>
  <si>
    <t>Пренос недостајућих  сред. са сопствен.рачуна на буџет за неуговорене раднике јануар први део</t>
  </si>
  <si>
    <t>Извршена плаћања  са буџетског рачуна 19.01.2017</t>
  </si>
  <si>
    <t>Компанија Дунав Осигурање</t>
  </si>
  <si>
    <t>Исплата зарада за јануар-први део</t>
  </si>
  <si>
    <t>Стање буџет.рачуна после плаћања 19.01.2017.</t>
  </si>
  <si>
    <t>23.01.2017.</t>
  </si>
  <si>
    <t>Стање средстава на дан 20.01.2017.године</t>
  </si>
  <si>
    <t>Средства уплаћена на буџетски рачун 20.01.2017.г</t>
  </si>
  <si>
    <t>Извршена плаћања  са буџетског рачуна 20.01.2017</t>
  </si>
  <si>
    <t>Цитостатици ВА 17.01.2017.</t>
  </si>
  <si>
    <t>Крв ВА 23.12.2016.</t>
  </si>
  <si>
    <t>Лаборатор.матер.ВА 01.01.2017.</t>
  </si>
  <si>
    <t>Санитет.матер. ВА 01.01.2017.</t>
  </si>
  <si>
    <t>Лекови ВА 21.01.2017.</t>
  </si>
  <si>
    <t>Допуна за мобилни тел Др В.Станкић</t>
  </si>
  <si>
    <t>ПТТ Пошта Србије, проф.за пријем пош.пошиљки</t>
  </si>
  <si>
    <t>Медицински факултет, специјализац. за Др Србиновић</t>
  </si>
  <si>
    <t>Стање буџет.рачуна после плаћања 20.01.2017.</t>
  </si>
  <si>
    <t>24.01.2017.</t>
  </si>
  <si>
    <t>Стање средстава на дан 23.01.2017.године</t>
  </si>
  <si>
    <t>Средства уплаћена на буџетски рачун 23.01.2017.г</t>
  </si>
  <si>
    <t>Погрешно извршен повраћај средстава по рачуну 2321/16 Фарма Продукт</t>
  </si>
  <si>
    <t>Извршена плаћања  са буџетског рачуна 23.01.2017</t>
  </si>
  <si>
    <t>Управа за трезор, ТПП</t>
  </si>
  <si>
    <t>Стање буџет.рачуна после плаћања 23.01.2017.</t>
  </si>
  <si>
    <t>25.01.2017.</t>
  </si>
  <si>
    <t>Стање средстава на дан 24.01.2017.године</t>
  </si>
  <si>
    <t>Средства уплаћена на буџетски рачун 24.01.2017.г</t>
  </si>
  <si>
    <t>Извршена плаћања  са буџетског рачуна 24.01.2017</t>
  </si>
  <si>
    <t>Фарма продукт, повраћај погрешно враћених средстава</t>
  </si>
  <si>
    <t>Породиљско боловање, децембар 2016</t>
  </si>
  <si>
    <t>Стање буџет.рачуна после плаћања 24.01.2017.</t>
  </si>
  <si>
    <t>26.01.2017.</t>
  </si>
  <si>
    <t>Стање средстава на дан 25.01.2017.године</t>
  </si>
  <si>
    <t>Средства уплаћена на буџетски рачун 25.01.2017.г</t>
  </si>
  <si>
    <t>Извршена плаћања  са буџетског рачуна 25.01.2017</t>
  </si>
  <si>
    <t>Стање буџет.рачуна после плаћања 25.01.2017.</t>
  </si>
  <si>
    <t>27.01.2017.</t>
  </si>
  <si>
    <t>Стање средстава на дан 26.01.2017.године</t>
  </si>
  <si>
    <t>Министарство рада и соц.пол.-породиљско боловање новембар и децембар 2016</t>
  </si>
  <si>
    <t>Извршена плаћања  са буџетског рачуна 26.01.2017</t>
  </si>
  <si>
    <t>Службени Гласник, проф.за ЈН, потрошни материјал за вантелесну оплодњу</t>
  </si>
  <si>
    <t>Службени Гласник, проф.за ЈН, разни потрошни материјал</t>
  </si>
  <si>
    <t>Привредна Комора Србије, проф.за 2 смарт картице за матичарке</t>
  </si>
  <si>
    <t>Привредна Комора Србије, проф.за 4 смарт картице за општу и правну службу</t>
  </si>
  <si>
    <t>Агенција за безбедност саобраћаја, издавање уверења о испитивању возила БГ 019БЂ</t>
  </si>
  <si>
    <t>РС, републичка административна такса</t>
  </si>
  <si>
    <t>Допуна за мобилни телефон Др Радојичић, готовина</t>
  </si>
  <si>
    <t>Стање буџет.рачуна после плаћања 26.01.2017.</t>
  </si>
  <si>
    <t>30.01.2017.</t>
  </si>
  <si>
    <t>Стање средстава на дан 27.01.2017.године</t>
  </si>
  <si>
    <t>Средства уплаћена на буџетски рачун 27.01.2017.г</t>
  </si>
  <si>
    <t>Извршена плаћања  са буџетског рачуна 27.01.2017</t>
  </si>
  <si>
    <t>АМСС, проф.за утврђивање за непреправ.возила за БГ 019 БЂ</t>
  </si>
  <si>
    <t>АМС Србије, проф,за технички преглед БГ 019БЂ</t>
  </si>
  <si>
    <t>МУП РС, саобраћајна дозвола за БГ 019БЂ</t>
  </si>
  <si>
    <t>МУП РС, саобраћајна налепница за БГ 019БЂ</t>
  </si>
  <si>
    <t>Завод за израду новчаница, саоб.дозвола БГ 019БЂ</t>
  </si>
  <si>
    <t>Завод за израду новчаница, саоб.налепница за БГ 019БЂ</t>
  </si>
  <si>
    <t>Управа за трезор, потврда за издавање за регистрац.санитета</t>
  </si>
  <si>
    <t>Лекови ВА 25.01.2017.</t>
  </si>
  <si>
    <t>Службени гласник, проф. за објав.Уговора, Диалаб</t>
  </si>
  <si>
    <t>Пород.болов. новембар 2016.</t>
  </si>
  <si>
    <t>Пород.болов. децембар 2016.</t>
  </si>
  <si>
    <t>Стање буџет.рачуна после плаћања 27.01.2017.</t>
  </si>
  <si>
    <t>31.01.2017.</t>
  </si>
  <si>
    <t>Стање средстава на дан 30.01.2017.године</t>
  </si>
  <si>
    <t>Средства уплаћена на буџетски рачун 30.01.2017.г</t>
  </si>
  <si>
    <t>Извршена плаћања  са буџетског рачуна 30.01.2017</t>
  </si>
  <si>
    <t xml:space="preserve">  </t>
  </si>
  <si>
    <t>Стање буџет.рачуна после плаћања 30.01.2017.</t>
  </si>
  <si>
    <t>01.02.2017.</t>
  </si>
  <si>
    <t>Стање средстава на дан 31.01.2017.године</t>
  </si>
  <si>
    <t>Средства уплаћена на буџетски рачун 31.01.2017.г</t>
  </si>
  <si>
    <t>Извршена плаћања  са буџетског рачуна 31.01.2017</t>
  </si>
  <si>
    <t>Превоз, фебруар</t>
  </si>
  <si>
    <t>Стање буџет.рачуна после плаћања 31.01.2017.</t>
  </si>
  <si>
    <t>02.02.2017.</t>
  </si>
  <si>
    <t>Стање средстава на дан 01.02.2017.године</t>
  </si>
  <si>
    <t>Средства уплаћена на буџетски рачун 01.02.2017.г</t>
  </si>
  <si>
    <t>Извршена плаћања  са буџетског рачуна 01.02.2017</t>
  </si>
  <si>
    <t>Управа за Трезор-тр.платног промета</t>
  </si>
  <si>
    <t xml:space="preserve">ВИП </t>
  </si>
  <si>
    <t>Медицински факултет-Др Дробњак Сузана</t>
  </si>
  <si>
    <t>Квалитекс-хир.одела</t>
  </si>
  <si>
    <t>МБМ траде-одела и униформе за запослене</t>
  </si>
  <si>
    <t>Стање буџет.рачуна после плаћања 01.02.2017.</t>
  </si>
  <si>
    <t>06.02.2017.</t>
  </si>
  <si>
    <t>Стање средстава на дан 03.02.2017.године</t>
  </si>
  <si>
    <t>Средства уплаћена на буџетски рачун 03.02.2017.г</t>
  </si>
  <si>
    <t>РФЗО-плате јануар други део</t>
  </si>
  <si>
    <t>РФЗО-финансирање запош.инвалиди, јануар 2017</t>
  </si>
  <si>
    <t>Пренос недостајућих  сред. са сопствен.рачуна на буџет за неуговорене раднике и стимулац. јануар други део</t>
  </si>
  <si>
    <t>Извршена плаћања  са буџетског рачуна 03.02.2017</t>
  </si>
  <si>
    <t>Готовина, течност за брисаче</t>
  </si>
  <si>
    <t>Пароко, проф. за неутралне електроде за оп.салу, 50% АВ, нар.18003-2017-0705</t>
  </si>
  <si>
    <t>Дућан, проф.за пластичну кадицу за дезинфек.болесничких лопата, за интензивну негу,нар.18003-201-0469</t>
  </si>
  <si>
    <t>Теког велетекс, проф. за дамаст и кепер за централну кухињу,нар.14/291-4</t>
  </si>
  <si>
    <t>Олимп старт, проф. за перач под притиском за тех.службу, нар.14/309</t>
  </si>
  <si>
    <t>Миле Митровић, проф.за извођење радова на адаптац.купатила и замена водов.и канал.вертик.код Др Пажин-пријем 70% АВ</t>
  </si>
  <si>
    <t>Мин.финан.Пореска управа,обавеза запош.инвалида,јануар 2017</t>
  </si>
  <si>
    <t>Реп.дирекција за воде, фебруар, накнада за кориш.водног добра</t>
  </si>
  <si>
    <t>Реп.дирекција за воде, фебруар, накнада за испуштену воду</t>
  </si>
  <si>
    <t>Стање буџет.рачуна после плаћања 03.02.2017.</t>
  </si>
  <si>
    <t>07.02.2017.</t>
  </si>
  <si>
    <t>Стање средстава на дан 06.02.2017.године</t>
  </si>
  <si>
    <t>Средства уплаћена на буџетски рачун 06.02.2017.г</t>
  </si>
  <si>
    <t>Извршена плаћања  са буџетског рачуна 06.02.2017</t>
  </si>
  <si>
    <t>Санитет.матер. ВА 16.01.2017.</t>
  </si>
  <si>
    <t>Лаборат.матер.и реаг. ВА 16.01.2017.</t>
  </si>
  <si>
    <t>Лекови ВА 12.02.2017.</t>
  </si>
  <si>
    <t>Исхрана ВА 21.02.2017.</t>
  </si>
  <si>
    <t>Гигатрон, проф.за екстерни хард диск за пријем, нар.14/297</t>
  </si>
  <si>
    <t>Стање буџет.рачуна после плаћања 06.02.2017.</t>
  </si>
  <si>
    <t>08.02.2017.</t>
  </si>
  <si>
    <t>Стање средстава на дан 07.02.2017.године</t>
  </si>
  <si>
    <t>Средства уплаћена на буџетски рачун 07.02.2017.г</t>
  </si>
  <si>
    <t>Извршена плаћања  са буџетског рачуна 07.02.2017</t>
  </si>
  <si>
    <t>Лекови ВА 13.02.2017.</t>
  </si>
  <si>
    <t>Цитостатици ВА 22.01.2017.</t>
  </si>
  <si>
    <t>Крв ВА 31.12.2017.</t>
  </si>
  <si>
    <t>Исхрана ВА 28.02.2017.</t>
  </si>
  <si>
    <t xml:space="preserve">Лекови ван листе лекова </t>
  </si>
  <si>
    <t>ЈП ПТТ, проф.за пријем поштанских пошиљки</t>
  </si>
  <si>
    <t>Стање буџет.рачуна после плаћања 07.02.2017.</t>
  </si>
  <si>
    <t>09.02.2017.</t>
  </si>
  <si>
    <t>Стање средстава на дан 08.02.2017.године</t>
  </si>
  <si>
    <t>Средства уплаћена на буџетски рачун 08.02.2017.г</t>
  </si>
  <si>
    <t>Извршена плаћања  са буџетског рачуна 08.02.2017</t>
  </si>
  <si>
    <t>EXCEED,проф.за рачунарску опрему,нар.18003-2017-0248</t>
  </si>
  <si>
    <t>ЈП Службени гласник,проф.за претплату за штампано издање за 2017 годину</t>
  </si>
  <si>
    <t>ЈП Службени гласник,проф.за правно-информациони систем за 2017 годину</t>
  </si>
  <si>
    <t>Стање буџет.рачуна после плаћања 08.02.2017.</t>
  </si>
  <si>
    <t>10.02.2017.</t>
  </si>
  <si>
    <t>Стање средстава на дан 09.02.2017.године</t>
  </si>
  <si>
    <t>Средства уплаћена на буџетски рачун 09.02.2017.г</t>
  </si>
  <si>
    <t>Пренос сред.са соп.на буџет Сл.гласник-не признаје РФЗО</t>
  </si>
  <si>
    <t>Извршена плаћања  са буџетског рачуна 09.02.2017</t>
  </si>
  <si>
    <t>Квалитекс, хируршки мантили</t>
  </si>
  <si>
    <t>13.02.2017.</t>
  </si>
  <si>
    <t>Стање средстава на дан 10.02.2017.године</t>
  </si>
  <si>
    <t>Средства уплаћена на буџетски рачун 10.02.2017.г</t>
  </si>
  <si>
    <t>Извршена плаћања  са буџетског рачуна 10.02.2017</t>
  </si>
  <si>
    <t>WIN WIN shop,проф.за уљани радијатор за пету салу,нар.18003-2017-0456</t>
  </si>
  <si>
    <t>Достава експрес поште</t>
  </si>
  <si>
    <t>Стање буџет.рачуна после плаћања 10.02.2017.</t>
  </si>
  <si>
    <t>14.02.2017.</t>
  </si>
  <si>
    <t>Стање средстава на дан 13.02.2017.године</t>
  </si>
  <si>
    <t>Средства уплаћена на буџетски рачун 13.02.2017.г</t>
  </si>
  <si>
    <t>Пренос сред.са соп.на буџет екстерни хард диск Гигатрон (основно средство),проф.60/17</t>
  </si>
  <si>
    <t>Извршена плаћања  са буџетског рачуна 13.02.2017</t>
  </si>
  <si>
    <t>Стање буџет.рачуна после плаћања 13.02.2017.</t>
  </si>
  <si>
    <t>17.02.2017.</t>
  </si>
  <si>
    <t>Стање средстава на дан 14.02.2017.године</t>
  </si>
  <si>
    <t>Средства уплаћена на буџетски рачун 14.02.2017.г</t>
  </si>
  <si>
    <t>Извршена плаћања  са буџетског рачуна 14.02.2017</t>
  </si>
  <si>
    <t>Стање буџет.рачуна после плаћања 14.02.2017.</t>
  </si>
  <si>
    <t>20.02.2017.</t>
  </si>
  <si>
    <t>Стање средстава на дан 17.02.2017.године</t>
  </si>
  <si>
    <t>Средства уплаћена на буџетски рачун 17.02.2017.г</t>
  </si>
  <si>
    <t>РФЗО-плате фебруар први део</t>
  </si>
  <si>
    <t>Пренос недостајућих  сред. са сопствен.рачуна на буџет за неуговорене раднике фебруар први део</t>
  </si>
  <si>
    <t>Повраћај зараде, угашен т.р.др А.Мијаиловић</t>
  </si>
  <si>
    <t>Извршена плаћања  са буџетског рачуна 17.02.2017</t>
  </si>
  <si>
    <t>Стање буџет.рачуна после плаћања 17.02.2017.</t>
  </si>
  <si>
    <t>21.02.2017.</t>
  </si>
  <si>
    <t>Стање средстава на дан 20.02.2017.године</t>
  </si>
  <si>
    <t>Средства уплаћена на буџетски рачун 20.02.2017.г</t>
  </si>
  <si>
    <t>Извршена плаћања  са буџетског рачуна 20.02.2017</t>
  </si>
  <si>
    <t>Зарада фебруар, први део А.Михаиловић</t>
  </si>
  <si>
    <t>Sorbon prosolution,проф.за америкен платно за вешерај,нар.18052-2017-2490</t>
  </si>
  <si>
    <t>Енергенти део рн. Бгд електране</t>
  </si>
  <si>
    <t>Крв ВА 31.12.2016.</t>
  </si>
  <si>
    <t>Фарма продукт, лекови по профак.94,125</t>
  </si>
  <si>
    <t>Стање буџет.рачуна после плаћања 20.02.2017.</t>
  </si>
  <si>
    <t>22.02.2017.</t>
  </si>
  <si>
    <t>Стање средстава на дан 21.02.2017.године</t>
  </si>
  <si>
    <t>Средства уплаћена на буџетски рачун 21.02.2017.г</t>
  </si>
  <si>
    <t>Извршена плаћања  са буџетског рачуна 21.02.2017</t>
  </si>
  <si>
    <t>Уптава за трезор ТПП</t>
  </si>
  <si>
    <t>Енергенти Бгд електране</t>
  </si>
  <si>
    <t>Санитет.матер. ВА 31.01.2017</t>
  </si>
  <si>
    <t>Лаборат.матер. и реагенси ВА 31.01.2017.</t>
  </si>
  <si>
    <t>Лекови ВА 28.02.2017</t>
  </si>
  <si>
    <t>Исхрана ВА 15.03.2017.</t>
  </si>
  <si>
    <t>Медицински факултет др Рудић Биљић Ерски</t>
  </si>
  <si>
    <t>Стање буџет.рачуна после плаћања 21.02.2017.</t>
  </si>
  <si>
    <t>23.02.2017.</t>
  </si>
  <si>
    <t>Стање средстава на дан 22.02.2017.године</t>
  </si>
  <si>
    <t>Средства уплаћена на буџетски рачун 22.02.2017.г</t>
  </si>
  <si>
    <t>Извршена плаћања  са буџетског рачуна 22.02.2017</t>
  </si>
  <si>
    <t>Допуна за мобилни телефон др Станкић, готовина</t>
  </si>
  <si>
    <t>Готовина за куповину кондензатора за тех.службу</t>
  </si>
  <si>
    <t>Цитостатици ВА 05.02.2017.</t>
  </si>
  <si>
    <t>Лекови ВА 01.03.2017.</t>
  </si>
  <si>
    <t>Погребне услуге за случај смрти Р.Ристић-ћерка Сандра</t>
  </si>
  <si>
    <t>ЈП Службени гласник, проф.за распис.тендер за реагенсе</t>
  </si>
  <si>
    <t>Патрол ПМ ДОО, проф.за 15 заштитних кецеља за оп.сале,нар.18052-2017-2480</t>
  </si>
  <si>
    <t>Стање буџет.рачуна после плаћања 22.02.2017.</t>
  </si>
  <si>
    <t>24.02.2017.</t>
  </si>
  <si>
    <t>Стање средстава на дан 23.02.2017.године</t>
  </si>
  <si>
    <t>Средства уплаћена на буџетски рачун 23.02.2017.г</t>
  </si>
  <si>
    <t>Министарство рада и соц.пол.-породиљско боловање јануар 2017</t>
  </si>
  <si>
    <t>Извршена плаћања  са буџетског рачуна 23.02.2017</t>
  </si>
  <si>
    <t>I&amp;DCOM</t>
  </si>
  <si>
    <t>Стање буџет.рачуна после плаћања 23.02.2017.</t>
  </si>
  <si>
    <t xml:space="preserve">    Б. СОПСТВЕНИ РАЧУН 840-198667-95 (рсд)</t>
  </si>
  <si>
    <t>Приходи наплаћени  22.02.2017.године</t>
  </si>
  <si>
    <t>УКУПНА СОПСТВЕНА СРЕДСТВА  (1+2)</t>
  </si>
  <si>
    <t>Извршена плаћања са сопственог рачуна 23.02.2017</t>
  </si>
  <si>
    <t>Стање сопств.сред.после плаћањa 23.02.2017 ( 3-4)</t>
  </si>
  <si>
    <t>27.02.2017.</t>
  </si>
  <si>
    <t>Стање средстава на дан 24.02.2017.године</t>
  </si>
  <si>
    <t>Средства уплаћена на буџетски рачун 24.02.2017.г</t>
  </si>
  <si>
    <t>РФЗО-превоз запослених за МАРТ  2017.</t>
  </si>
  <si>
    <t>Извршена плаћања  са буџетског рачуна 24.02.2017</t>
  </si>
  <si>
    <t>Породиљско боловање, јануар 2017</t>
  </si>
  <si>
    <t>Енергенти</t>
  </si>
  <si>
    <t>Превоз март 2017</t>
  </si>
  <si>
    <t>Стање буџет.рачуна после плаћања 24.02.2017.</t>
  </si>
  <si>
    <t>28.02.2017.</t>
  </si>
  <si>
    <t>Стање средстава на дан 27.02.2017.године</t>
  </si>
  <si>
    <t>Средства уплаћена на буџетски рачун 27.02.2017.г</t>
  </si>
  <si>
    <t>Извршена плаћања  са буџетског рачуна 27.02.2017</t>
  </si>
  <si>
    <t>Стање буџет.рачуна после плаћања 27.02.2017.</t>
  </si>
  <si>
    <t>01.03.2017.</t>
  </si>
  <si>
    <t>Стање средстава на дан 28.02.2017.године</t>
  </si>
  <si>
    <t>Средства уплаћена на буџетски рачун 28.02.2017.г</t>
  </si>
  <si>
    <t>Извршена плаћања  са буџетског рачуна 28.02.2017</t>
  </si>
  <si>
    <t xml:space="preserve">Телеком Србија, мобилни телефони </t>
  </si>
  <si>
    <t>Телеком Србија, интернет</t>
  </si>
  <si>
    <t>Телеком Србија, фиксни телефони</t>
  </si>
  <si>
    <t>Консултанти, јануар, Дикић, Недељковић, Радуловић</t>
  </si>
  <si>
    <t>Стање буџет.рачуна после плаћања 28.02.2017.</t>
  </si>
  <si>
    <t>02.03.2017.</t>
  </si>
  <si>
    <t>Стање средстава на дан 01.03.2017.године</t>
  </si>
  <si>
    <t>Средства уплаћена на буџетски рачун 01.03.2017.г</t>
  </si>
  <si>
    <t>РФЗО-финансирање запош.инвалиди, ФЕБРУАР 2017</t>
  </si>
  <si>
    <t>Извршена плаћања  са буџетског рачуна 01.03.2017</t>
  </si>
  <si>
    <t>Управа за трезор ТПП</t>
  </si>
  <si>
    <t>Готовина, допуна за мобилни телефон Др Радојичић</t>
  </si>
  <si>
    <t>Пореска управа, учешће у финансира.особа са инвалид.ФЕБРУАР</t>
  </si>
  <si>
    <t>Републичка дирекција за воде, март 2017, накнада за кориш.водног добра</t>
  </si>
  <si>
    <t>Републичка дирекција за воде, март 2017, накнада за испуштену воду</t>
  </si>
  <si>
    <t>ВИП обезбеђење</t>
  </si>
  <si>
    <t>Стање буџет.рачуна после плаћања 01.03.2017.</t>
  </si>
  <si>
    <t>03.03.2017.</t>
  </si>
  <si>
    <t>Стање средстава на дан 02.03.2017.године</t>
  </si>
  <si>
    <t>Средства уплаћена на буџетски рачун 02.03.2017.г</t>
  </si>
  <si>
    <t>РФЗО-плате фебруар други део</t>
  </si>
  <si>
    <t>Пренос недостајућих  сред. са сопствен.рачуна на буџет за неуговорене раднике и стимулац. фебруар други део</t>
  </si>
  <si>
    <t>Извршена плаћања  са буџетског рачуна 02.03.2017</t>
  </si>
  <si>
    <t>Зарада, фебруар други део</t>
  </si>
  <si>
    <t>Стање буџет.рачуна после плаћања 02.03.2017.</t>
  </si>
  <si>
    <t>06.03.2017.</t>
  </si>
  <si>
    <t>Стање средстава на дан 03.03.2017.године</t>
  </si>
  <si>
    <t>Средства уплаћена на буџетски рачун 03.03.2017.г</t>
  </si>
  <si>
    <t>Извршена плаћања  са буџетског рачуна 03.03.2017</t>
  </si>
  <si>
    <t>Фимас, проф.за бен мери, елек.топла купка са 4 гастро посуде за кухињу,нар.18052-2017-2788</t>
  </si>
  <si>
    <t>ЈП Службени гласник, проф.за јавни позив тендер за лапараскопију</t>
  </si>
  <si>
    <t>Консултанти, јануар 2017</t>
  </si>
  <si>
    <t>Крв ВА 17.01.2017.</t>
  </si>
  <si>
    <t>Стање буџет.рачуна после плаћања 03.03.2017.</t>
  </si>
  <si>
    <t>07.03.2017.</t>
  </si>
  <si>
    <t>Стање средстава на дан 06.03.2017.године</t>
  </si>
  <si>
    <t>Средства уплаћена на буџетски рачун 06.03.2017.г</t>
  </si>
  <si>
    <t>Извршена плаћања  са буџетског рачуна 06.03.2017</t>
  </si>
  <si>
    <t>Цитостатици ВА 13.02.2017.</t>
  </si>
  <si>
    <t>Крв ВА 30.01.2017. део</t>
  </si>
  <si>
    <t>Исхрана ВА 31.03.2017.</t>
  </si>
  <si>
    <t>Стање буџет.рачуна после плаћања 06.03.2017.</t>
  </si>
  <si>
    <t>08.03.2017.</t>
  </si>
  <si>
    <t>Стање средстава на дан 07.03.2017.године</t>
  </si>
  <si>
    <t>Средства уплаћена на буџетски рачун 07.03.2017.г</t>
  </si>
  <si>
    <t>Извршена плаћања  са буџетског рачуна 07.03.2017</t>
  </si>
  <si>
    <t>Готовина, Кантал, роба за кречење</t>
  </si>
  <si>
    <t>Привредна Комора Србије, проф.за смарт картицу за Др Марковић</t>
  </si>
  <si>
    <t>Лекови ВА 15.03.2017.</t>
  </si>
  <si>
    <t>Санитет.матер. ВА 28.02.</t>
  </si>
  <si>
    <t>Лаборат.матер. И реагенси ВА 28.02.</t>
  </si>
  <si>
    <t>Мерк, одржавање софтвера за кадрове</t>
  </si>
  <si>
    <t>Стање буџет.рачуна после плаћања 07.03.2017.</t>
  </si>
  <si>
    <t>09.03.2017.</t>
  </si>
  <si>
    <t>Стање средстава на дан 08.03.2017.године</t>
  </si>
  <si>
    <t>Средства уплаћена на буџетски рачун 08.03.2017.г</t>
  </si>
  <si>
    <t>Извршена плаћања  са буџетског рачуна 08.03.2017</t>
  </si>
  <si>
    <t>Готовина, молерска роба АС Лала трговина, Младеновац</t>
  </si>
  <si>
    <t>Цитостатици ВА 06.02.</t>
  </si>
  <si>
    <t>Дућан, проф.за пластичне посуде за кухињу,нар.18052-2017-3558</t>
  </si>
  <si>
    <t>Стање буџет.рачуна после плаћања 08.03.2017.</t>
  </si>
  <si>
    <t>10.03.2017.</t>
  </si>
  <si>
    <t>Стање средстава на дан 09.03.2017.године</t>
  </si>
  <si>
    <t>Средства уплаћена на буџетски рачун 09.03.2017.г</t>
  </si>
  <si>
    <t>РФЗО-јубиларне награде - Јануар 2017</t>
  </si>
  <si>
    <t>Извршена плаћања  са буџетског рачуна 09.03.2017</t>
  </si>
  <si>
    <t>Искра СЗР, замена сијалица на санитету</t>
  </si>
  <si>
    <t>Стање буџет.рачуна после плаћања 09.03.2017.</t>
  </si>
  <si>
    <t>13.03.2017.</t>
  </si>
  <si>
    <t>Стање средстава на дан 10.03.2017.године</t>
  </si>
  <si>
    <t>Средства уплаћена на буџетски рачун 10.03.2017.г</t>
  </si>
  <si>
    <t>РФЗО-плате март први део</t>
  </si>
  <si>
    <t>РФЗО-превоз запослених за април  2017.</t>
  </si>
  <si>
    <t>Извршена плаћања  са буџетског рачуна 13.03.2017</t>
  </si>
  <si>
    <t>Материјал.трошкови ВА 31.01.</t>
  </si>
  <si>
    <t>Јубил.награде, јануар 2017. године</t>
  </si>
  <si>
    <t>Стање буџет.рачуна после плаћања 10.03.2017.</t>
  </si>
  <si>
    <t>14.03.2017.</t>
  </si>
  <si>
    <t>Стање средстава на дан 13.03.2017.године</t>
  </si>
  <si>
    <t>Средства уплаћена на буџетски рачун 13.03.2017.г</t>
  </si>
  <si>
    <t>Стање буџет.рачуна после плаћања 13.03.2017.</t>
  </si>
  <si>
    <t>15.03.2017.</t>
  </si>
  <si>
    <t>Стање средстава на дан 14.03.2017.године</t>
  </si>
  <si>
    <t>Средства уплаћена на буџетски рачун 14.03.2017.г</t>
  </si>
  <si>
    <t>Извршена плаћања  са буџетског рачуна 14.03.2017</t>
  </si>
  <si>
    <t>Лекови ВА 21.03.</t>
  </si>
  <si>
    <t>Све за кућу, растеривач паса и мачака, нар.18052-2017-3838</t>
  </si>
  <si>
    <t>Стање буџет.рачуна после плаћања 14.03.2017.</t>
  </si>
  <si>
    <t>16.03.2017.</t>
  </si>
  <si>
    <t>Стање средстава на дан 15.03.2017.године</t>
  </si>
  <si>
    <t>Средства уплаћена на буџетски рачун 15.03.2017.г</t>
  </si>
  <si>
    <t>Извршена плаћања  са буџетског рачуна 15.03.2017</t>
  </si>
  <si>
    <t>Форел инжењеринг, 30% АВ за испитивање и замену паник светиљки, нар.18052-2017-3831</t>
  </si>
  <si>
    <t>Офис 1 суперстор, проф.за 2 рачунске машине за благајну,нар.1805220173972</t>
  </si>
  <si>
    <t>Привредна комора Србије,проф.за смарт картицу за проф.Др Ракић</t>
  </si>
  <si>
    <t>Дућан,проф.за 5 пластичних корпи за одношење материјала за стерилизацију,нар.18052-2017-3967</t>
  </si>
  <si>
    <t>Елемента, проф.за растеривач мишева и пацова,нар.180522017-3977</t>
  </si>
  <si>
    <t>Енгел,медицинска средства</t>
  </si>
  <si>
    <t>Стање буџет.рачуна после плаћања 15.03.2017.</t>
  </si>
  <si>
    <t>17.03.2017.</t>
  </si>
  <si>
    <t>Стање средстава на дан 16.03.2017.године</t>
  </si>
  <si>
    <t>Средства уплаћена на буџетски рачун 16.03.2017.г</t>
  </si>
  <si>
    <t>РФЗО-јубиларне награде - Фебруар 2017</t>
  </si>
  <si>
    <t>Извршена плаћања  са буџетског рачуна 16.03.2017</t>
  </si>
  <si>
    <t>Стање буџет.рачуна после плаћања 16.03.2017.</t>
  </si>
  <si>
    <t>20.03.2017.</t>
  </si>
  <si>
    <t>Стање средстава на дан 17.03.2017.године</t>
  </si>
  <si>
    <t>Средства уплаћена на буџетски рачун 17.03.2017.г</t>
  </si>
  <si>
    <t>Пренос недостајућих  сред. са сопствен.рачуна на буџет за неуговорене раднике март први део</t>
  </si>
  <si>
    <t>Извршена плаћања  са буџетског рачуна 17.03.2017</t>
  </si>
  <si>
    <t>Јубиларне награде, фебруар 2017</t>
  </si>
  <si>
    <t>Зарада, март први део</t>
  </si>
  <si>
    <t>Стање буџет.рачуна после плаћања 17.03.2017.</t>
  </si>
  <si>
    <t>21.03.2017.</t>
  </si>
  <si>
    <t>Стање средстава на дан 20.03.2017.године</t>
  </si>
  <si>
    <t>Средства уплаћена на буџетски рачун 20.03.2017.г</t>
  </si>
  <si>
    <t>Министарство рада и соц.пол.-породиљско боловање фебруар 2017</t>
  </si>
  <si>
    <t>Извршена плаћања  са буџетског рачуна 20.03.2017</t>
  </si>
  <si>
    <t>Готовина, експрес пошта</t>
  </si>
  <si>
    <t>Стање буџет.рачуна после плаћања 20.03.2017.</t>
  </si>
  <si>
    <t>22.03.2017.</t>
  </si>
  <si>
    <t>Стање средстава на дан 21.03.2017.године</t>
  </si>
  <si>
    <t>Средства уплаћена на буџетски рачун 21.03.2017.г</t>
  </si>
  <si>
    <t>Извршена плаћања  са буџетског рачуна 21.03.2017</t>
  </si>
  <si>
    <t>Готовина, допуна за моб.тел. Др Станкић</t>
  </si>
  <si>
    <t>Управа за Трезор, ТПП</t>
  </si>
  <si>
    <t>Крв ВА 31.01.2017.</t>
  </si>
  <si>
    <t>Породиљско бол., јануар трећи део</t>
  </si>
  <si>
    <t>Породиљско бол., фебруар</t>
  </si>
  <si>
    <t>Енергенти, део</t>
  </si>
  <si>
    <t>Матер.трош.</t>
  </si>
  <si>
    <t>Лекови ВА 31.03.2017.</t>
  </si>
  <si>
    <t>Стање буџет.рачуна после плаћања 21.03.2017.</t>
  </si>
  <si>
    <t>23.03.2017.</t>
  </si>
  <si>
    <t>Стање средстава на дан 22.03.2017.године</t>
  </si>
  <si>
    <t>Средства уплаћена на буџетски рачун 22.03.2017.г</t>
  </si>
  <si>
    <t>Извршена плаћања  са буџетског рачуна 22.03.2017</t>
  </si>
  <si>
    <t>Фимас,проф.за 5 гастро поклопаца за кухињу,нар.180522017-4404</t>
  </si>
  <si>
    <t>Техпро, 25%, стручна консултац.стручном лицу, безбедност и здравље на раду</t>
  </si>
  <si>
    <t>Санитет.матер. ВА 09.03.</t>
  </si>
  <si>
    <t>Лаборат.матер. И реаг. ВА 09.03.</t>
  </si>
  <si>
    <t>Стање буџет.рачуна после плаћања 22.03.2017.</t>
  </si>
  <si>
    <t>24.03.2017.</t>
  </si>
  <si>
    <t>Стање средстава на дан 23.03.2017.године</t>
  </si>
  <si>
    <t>Средства уплаћена на буџетски рачун 23.03.2017.г</t>
  </si>
  <si>
    <t>Извршена плаћања  са буџетског рачуна 23.03.2017</t>
  </si>
  <si>
    <t>Исплата породиљско бол.фебруар 2017</t>
  </si>
  <si>
    <t>Исплата цитостатици</t>
  </si>
  <si>
    <t>Стање буџет.рачуна после плаћања 23.03.2017.</t>
  </si>
  <si>
    <t>27.03.2017.</t>
  </si>
  <si>
    <t>Стање средстава на дан 24.03.2017.године</t>
  </si>
  <si>
    <t>Средства уплаћена на буџетски рачун 24.03.2017.г</t>
  </si>
  <si>
    <t>Извршена плаћања  са буџетског рачуна 24.03.2017</t>
  </si>
  <si>
    <t>I$DCOM, ВА 06.03. опомена пред тужбу</t>
  </si>
  <si>
    <t>Санитет.матер. Промедиа систем</t>
  </si>
  <si>
    <t>Стање буџет.рачуна после плаћања 24.03.2017.</t>
  </si>
  <si>
    <t>28.03.2017.</t>
  </si>
  <si>
    <t>Стање средстава на дан 27.03.2017.године</t>
  </si>
  <si>
    <t>Средства уплаћена на буџетски рачун 27.03.2017.г</t>
  </si>
  <si>
    <t>Извршена плаћања  са буџетског рачуна 27.03.2017</t>
  </si>
  <si>
    <t>Фарма продукт, проф.за аква пурификату</t>
  </si>
  <si>
    <t>Стање буџет.рачуна после плаћања 27.03.2017.</t>
  </si>
  <si>
    <t>29.03.2017.</t>
  </si>
  <si>
    <t>Стање средстава на дан 28.03.2017.године</t>
  </si>
  <si>
    <t>Средства уплаћена на буџетски рачун 28.03.2017.г</t>
  </si>
  <si>
    <t>Извршена плаћања  са буџетског рачуна 28.03.2017</t>
  </si>
  <si>
    <t>Лекови ван листе лекова ВА 28.03.</t>
  </si>
  <si>
    <t>Превоз, април 2017</t>
  </si>
  <si>
    <t>Консултанти, јануар Др Д.Рашић</t>
  </si>
  <si>
    <t>Стање буџет.рачуна после плаћања 28.03.2017.</t>
  </si>
  <si>
    <t>30.03.2017.</t>
  </si>
  <si>
    <t>Стање средстава на дан 29.03.2017.године</t>
  </si>
  <si>
    <t>Средства уплаћена на буџетски рачун 29.03.2017.г</t>
  </si>
  <si>
    <t>Извршена плаћања  са буџетског рачуна 29.03.2017</t>
  </si>
  <si>
    <t>ЈП ПТТ,проф.за пријем поштан.пошиљки</t>
  </si>
  <si>
    <t>Стање буџет.рачуна после плаћања 29.03.2017.</t>
  </si>
  <si>
    <t>Стање средстава на дан 30.03.2017.године</t>
  </si>
  <si>
    <t>Средства уплаћена на буџетски рачун 30.03.2017.г</t>
  </si>
  <si>
    <t>Извршена плаћања  са буџетског рачуна 30.03.2017</t>
  </si>
  <si>
    <t>Стање буџет.рачуна после плаћања 30.03.2017.</t>
  </si>
  <si>
    <t>03.04.2017.</t>
  </si>
  <si>
    <t>Стање средстава на дан 31.03.2017.године</t>
  </si>
  <si>
    <t>Средства уплаћена на буџетски рачун 31.03.2017.г</t>
  </si>
  <si>
    <t>Извршена плаћања  са буџетског рачуна 31.03.2017</t>
  </si>
  <si>
    <t>Готовина, допуна за моб.тел.др Д.Радојичић</t>
  </si>
  <si>
    <t>Стање буџет.рачуна после плаћања 31.03.2017.</t>
  </si>
  <si>
    <t>04.04.2017.</t>
  </si>
  <si>
    <t>Стање средстава на дан 03.04.2017.године</t>
  </si>
  <si>
    <t>Средства уплаћена на буџетски рачун 03.04.2017.г</t>
  </si>
  <si>
    <t>РФЗО-плате март други део</t>
  </si>
  <si>
    <t>РФЗО-финансирање запош.инвалиди, март 2017</t>
  </si>
  <si>
    <t>Пренос недостајућих  сред. са сопствен.рачуна на буџет за неуговорене раднике и стимулац. март други део</t>
  </si>
  <si>
    <t>Извршена плаћања  са буџетског рачуна 03.04.2017</t>
  </si>
  <si>
    <t>Зарада март други део</t>
  </si>
  <si>
    <t>Консултанти, фебруар 2017</t>
  </si>
  <si>
    <t>Материјални трошкови</t>
  </si>
  <si>
    <t>Пореска управа, обавеза за инвалиде, март 2017</t>
  </si>
  <si>
    <t>Промедија, лаборат.материјал</t>
  </si>
  <si>
    <t>Стање буџет.рачуна после плаћања 03.04.2017.</t>
  </si>
  <si>
    <t>05.04.2017.</t>
  </si>
  <si>
    <t>Стање средстава на дан 04.04.2017.године</t>
  </si>
  <si>
    <t>Средства уплаћена на буџетски рачун 04.04.2017.г</t>
  </si>
  <si>
    <t>Пренос са соп.на буџет, камата Бгд електране</t>
  </si>
  <si>
    <t>Извршена плаћања  са буџетског рачуна 04.04.2017</t>
  </si>
  <si>
    <t>Готовина, зарада март други део Др Жељко Павловић</t>
  </si>
  <si>
    <t>Крв Ва 25.02.2017</t>
  </si>
  <si>
    <t>Електропрес, репарација и санација хидроцила</t>
  </si>
  <si>
    <t>Стање буџет.рачуна после плаћања 04.04.2017.</t>
  </si>
  <si>
    <t>06.04.2017.</t>
  </si>
  <si>
    <t>Стање средстава на дан 05.04.2017.године</t>
  </si>
  <si>
    <t>Средства уплаћена на буџетски рачун 05.04.2017.г</t>
  </si>
  <si>
    <t>Извршена плаћања  са буџетског рачуна 05.04.2017</t>
  </si>
  <si>
    <t>ЈП ПТТ Србије, проф.за 50 доп.маркица</t>
  </si>
  <si>
    <t>Стање буџет.рачуна после плаћања 05.04.2017.</t>
  </si>
  <si>
    <t>07.04.2017.</t>
  </si>
  <si>
    <t>Стање средстава на дан 06.04.2017.године</t>
  </si>
  <si>
    <t>Средства уплаћена на буџетски рачун 06.04.2017.г</t>
  </si>
  <si>
    <t>Извршена плаћања  са буџетског рачуна 06.04.2017</t>
  </si>
  <si>
    <t>Галеб систем-подешавање времена фискалних каса</t>
  </si>
  <si>
    <t>Стање буџет.рачуна после плаћања 06.04.2017.</t>
  </si>
  <si>
    <t>10.04.2017.</t>
  </si>
  <si>
    <t>Стање средстава на дан 07.04.2017.године</t>
  </si>
  <si>
    <t>Средства уплаћена на буџетски рачун 07.04.2017.г</t>
  </si>
  <si>
    <t>Извршена плаћања  са буџетског рачуна 07.04.2017</t>
  </si>
  <si>
    <t>Профиалати, бургија за техничку службу, готовина</t>
  </si>
  <si>
    <t>Сикомерц,шраф за лавабо, готовина, техничка служба</t>
  </si>
  <si>
    <t>Отпремнина за пензију, Мира Васић</t>
  </si>
  <si>
    <t>Исхрана ВА 18.04.2017.</t>
  </si>
  <si>
    <t>Лекови ван листе лекова ВА 30.04.2017.</t>
  </si>
  <si>
    <t>Енергенти, бонови за бензин</t>
  </si>
  <si>
    <t>Стање буџет.рачуна после плаћања 07.04.2017.</t>
  </si>
  <si>
    <t>11.04.2017.</t>
  </si>
  <si>
    <t>Стање средстава на дан 10.04.2017.године</t>
  </si>
  <si>
    <t>Средства уплаћена на буџетски рачун 10.04.2017.г</t>
  </si>
  <si>
    <t xml:space="preserve">Мајсторовић Дејан, прекорачење лимита за моб.тел.март </t>
  </si>
  <si>
    <t>Извршена плаћања  са буџетског рачуна 10.04.2017</t>
  </si>
  <si>
    <t>Републичка дирекција за воде, април, накнада за кориш.водног добра</t>
  </si>
  <si>
    <t>Републичка дирекција за воде, април, накнада за испиштену воду</t>
  </si>
  <si>
    <t>Апотека фарма продукт, проф.за аква пурификату</t>
  </si>
  <si>
    <t>Стање буџет.рачуна после плаћања 10.04.2017.</t>
  </si>
  <si>
    <t>12.04.2017.</t>
  </si>
  <si>
    <t>Стање средстава на дан 11.04.2017.године</t>
  </si>
  <si>
    <t>Средства уплаћена на буџетски рачун 11.04.2017.г</t>
  </si>
  <si>
    <t>Пренос сред. са сопственог на буџет,лекови, аква пурификата, Фарма продукт</t>
  </si>
  <si>
    <t>Извршена плаћања  са буџетског рачуна 11.04.2017</t>
  </si>
  <si>
    <t>Живинопродукт, исхрана ВА 31.03.</t>
  </si>
  <si>
    <t>БМК, чишћење породилишта</t>
  </si>
  <si>
    <t>Стање буџет.рачуна после плаћања 11.04.2017.</t>
  </si>
  <si>
    <t>13.04.2017.</t>
  </si>
  <si>
    <t>Стање средстава на дан 12.04.2017.године</t>
  </si>
  <si>
    <t>Средства уплаћена на буџетски рачун 12.04.2017.г</t>
  </si>
  <si>
    <t>Извршена плаћања  са буџетског рачуна 12.04.2017</t>
  </si>
  <si>
    <t>Текинг Велетекс, текстилни материјал</t>
  </si>
  <si>
    <t>ЈП ПТТ, проф.за 100 доплатних марки</t>
  </si>
  <si>
    <t>Стање буџет.рачуна после плаћања 12.04.2017.</t>
  </si>
  <si>
    <t>18.04.2017.</t>
  </si>
  <si>
    <t>Стање средстава на дан 13.04.2017.године</t>
  </si>
  <si>
    <t>Средства уплаћена на буџетски рачун 13.04.2017.г</t>
  </si>
  <si>
    <t>Извршена плаћања  са буџетског рачуна 13.04.2017</t>
  </si>
  <si>
    <t>Стање буџет.рачуна после плаћања 13.04.2017.</t>
  </si>
  <si>
    <t>19.04.2017.</t>
  </si>
  <si>
    <t>Стање средстава на дан 18.04.2017.године</t>
  </si>
  <si>
    <t>Средства уплаћена на буџетски рачун 18.04.2017.г</t>
  </si>
  <si>
    <t>РФЗО-плате април први део</t>
  </si>
  <si>
    <t>Пренос недостајућих  сред. са сопствен.рачуна на буџет за неуговорене раднике април први део</t>
  </si>
  <si>
    <t>Извршена плаћања  са буџетског рачуна 18.04.2017</t>
  </si>
  <si>
    <t>Исплата исхрана-валута 30.04.2017</t>
  </si>
  <si>
    <t>Исплата зарада април први део</t>
  </si>
  <si>
    <t>Стање буџет.рачуна после плаћања 18.04.2017.</t>
  </si>
  <si>
    <t>20.04.2017.</t>
  </si>
  <si>
    <t>Стање средстава на дан 19.04.2017.године</t>
  </si>
  <si>
    <t>Средства уплаћена на буџетски рачун 19.04.2017.г</t>
  </si>
  <si>
    <t>Извршена плаћања  са буџетског рачуна 19.04.2017</t>
  </si>
  <si>
    <t>Енергенти део рн</t>
  </si>
  <si>
    <t>Крв ВА 05.03.</t>
  </si>
  <si>
    <t>Готовина, зарада, април први део Др Ж.Павловић</t>
  </si>
  <si>
    <t>Стање буџет.рачуна после плаћања 19.04.2017.</t>
  </si>
  <si>
    <t>21.04.2017.</t>
  </si>
  <si>
    <t>Стање средстава на дан 20.04.2017.године</t>
  </si>
  <si>
    <t>Средства уплаћена на буџетски рачун 20.04.2017.г</t>
  </si>
  <si>
    <t>Министарство рада и соц.пол.-породиљско боловање март 2017</t>
  </si>
  <si>
    <t>Извршена плаћања  са буџетског рачуна 20.04.2017</t>
  </si>
  <si>
    <t>Пород.болов.фебруар трећи део</t>
  </si>
  <si>
    <t xml:space="preserve">Пород.болов.март  </t>
  </si>
  <si>
    <t>Цитостатици ВА 05.03.</t>
  </si>
  <si>
    <t>Санитет.матер. ВА 22.03.</t>
  </si>
  <si>
    <t>Лаборат.матер. ВА 22.03.</t>
  </si>
  <si>
    <t>Лекови ВА 30.04.</t>
  </si>
  <si>
    <t>Матер.трошкови ВА 28.02.</t>
  </si>
  <si>
    <t>Пароко, проф.50%аванса за биполарне маказе и кабал за оперативно одељ.нар.бр.18052-2017-5713</t>
  </si>
  <si>
    <t>СЗР Намештај Комови,проф.за репарацију намештаја на неонатологији.нар.18052-2017-5698</t>
  </si>
  <si>
    <t>Фимас, проф.за колица за прљав веш, за интензивну негу,нар.18052-2017-5721</t>
  </si>
  <si>
    <t>БМК, проф.за машинско прање пода на АРТ-у,нар.18052-2017-5281</t>
  </si>
  <si>
    <t>БМК, проф.за машинско прање пода у породилишту,нар.18052-2017-5281</t>
  </si>
  <si>
    <t>Систем 1,проф.за чишћење рачунар.опреме, информатика, 2 нар.18052-2017-5375</t>
  </si>
  <si>
    <t>Стање буџет.рачуна после плаћања 20.04.2017.</t>
  </si>
  <si>
    <t>24.04.2017.</t>
  </si>
  <si>
    <t>Стање средстава на дан 21.04.2017.године</t>
  </si>
  <si>
    <t>Средства уплаћена на буџетски рачун 21.04.2017.г</t>
  </si>
  <si>
    <t>РФЗО-јубиларне награде - Март 2017</t>
  </si>
  <si>
    <t>Извршена плаћања  са буџетског рачуна 21.04.2017</t>
  </si>
  <si>
    <t>Породиљско боловање, фебруар четврти део</t>
  </si>
  <si>
    <t>Породиљско боловање, март други део</t>
  </si>
  <si>
    <t>Јубиларне награде, март</t>
  </si>
  <si>
    <t>Стање буџет.рачуна после плаћања 21.04.2017.</t>
  </si>
  <si>
    <t>25.04.2017.</t>
  </si>
  <si>
    <t>Стање средстава на дан 24.04.2017.године</t>
  </si>
  <si>
    <t>Средства уплаћена на буџетски рачун 24.04.2017.г</t>
  </si>
  <si>
    <t>Извршена плаћања  са буџетског рачуна 24.04.2017</t>
  </si>
  <si>
    <t>Породиљско болов.март трећи део</t>
  </si>
  <si>
    <t>НИС Нефт, бонови за гориво</t>
  </si>
  <si>
    <t>Стање буџет.рачуна после плаћања 24.04.2017.</t>
  </si>
  <si>
    <t>26.04.2017.</t>
  </si>
  <si>
    <t>Стање средстава на дан 25.04.2017.године</t>
  </si>
  <si>
    <t>Средства уплаћена на буџетски рачун 25.04.2017.г</t>
  </si>
  <si>
    <t>Извршена плаћања  са буџетског рачуна 25.04.2017</t>
  </si>
  <si>
    <t>Допуна за мобилни тел. Др Радојичић</t>
  </si>
  <si>
    <t>Стање буџет.рачуна после плаћања 25.04.2017.</t>
  </si>
  <si>
    <t>27.04.2017.</t>
  </si>
  <si>
    <t>Стање средстава на дан 26.04.2017.године</t>
  </si>
  <si>
    <t>Средства уплаћена на буџетски рачун 26.04.2017.г</t>
  </si>
  <si>
    <t>Принудна наплата, А.Половина,М.Половина,Извршење 636-ии, 237/17</t>
  </si>
  <si>
    <t>Извршена плаћања  са буџетског рачуна 26.04.2017</t>
  </si>
  <si>
    <t>Merc,одржавање софтвера е-досије</t>
  </si>
  <si>
    <t>Стање буџет.рачуна после плаћања 26.04.2017.</t>
  </si>
  <si>
    <t>28.04.2017.</t>
  </si>
  <si>
    <t>Стање средстава на дан 27.04.2017.године</t>
  </si>
  <si>
    <t>Средства уплаћена на буџетски рачун 27.04.2017.г</t>
  </si>
  <si>
    <t>РФЗО-превоз запослених за мај 2017.</t>
  </si>
  <si>
    <t>Извршена плаћања  са буџетског рачуна 27.04.2017</t>
  </si>
  <si>
    <t>Исплата превоз за мај 2017</t>
  </si>
  <si>
    <t>Стање буџет.рачуна после плаћања 27.04.2017.</t>
  </si>
  <si>
    <t>03.05.2017.</t>
  </si>
  <si>
    <t>Стање средстава на дан 28.04.2017.године</t>
  </si>
  <si>
    <t>Средства уплаћена на буџетски рачун 28.04.2017.г</t>
  </si>
  <si>
    <t>Извршена плаћања  са буџетског рачуна 28.04.2017</t>
  </si>
  <si>
    <t>ЈП ПТТ Србија,проф.за пријем пош.пошиљки</t>
  </si>
  <si>
    <t>ЈП ПТТ Србија,проф.за 50 доплатних маркица</t>
  </si>
  <si>
    <t>Стање буџет.рачуна после плаћања 28.04.2017.</t>
  </si>
  <si>
    <t>04.05.2017.</t>
  </si>
  <si>
    <t>Стање средстава на дан 03.05.2017.године</t>
  </si>
  <si>
    <t>Средства уплаћена на буџетски рачун 03.05.2017.г</t>
  </si>
  <si>
    <t>РФЗО-плате април други део</t>
  </si>
  <si>
    <t>РФЗО-лекови  у ЗУ,рата умањена за аванс, април први део</t>
  </si>
  <si>
    <t>РФЗО-цитостатици са Листе, април први део</t>
  </si>
  <si>
    <t>РФЗО-енергенти, април први део</t>
  </si>
  <si>
    <t>РФЗО-исхрана пацијената, април први део</t>
  </si>
  <si>
    <t>РФЗО-материјални и остали трошкови, април први део</t>
  </si>
  <si>
    <t>Пренос недостајућих  сред. са сопствен.рачуна на буџет за неуговорене раднике и стимулац. април други део део</t>
  </si>
  <si>
    <t>Извршена плаћања  са буџетског рачуна 03.05.2017</t>
  </si>
  <si>
    <t>Зарада, април други део</t>
  </si>
  <si>
    <t>Стање буџет.рачуна после плаћања 03.05.2017.</t>
  </si>
  <si>
    <t>05.05.2017.</t>
  </si>
  <si>
    <t>Стање средстава на дан 04.05.2017.године</t>
  </si>
  <si>
    <t>Средства уплаћена на буџетски рачун 04.05.2017.г</t>
  </si>
  <si>
    <t>РФЗО-крв и продукти од крви, дуг по К.О.2016. и април први део</t>
  </si>
  <si>
    <t>РФЗО-санитетски и медицински потрошни материјал, април први део</t>
  </si>
  <si>
    <t>РФЗО-цитостатици са Листе, дуг по К.О. 2016</t>
  </si>
  <si>
    <t>РФЗО-материјални и остали трошкови, дуг по К.О. 2016</t>
  </si>
  <si>
    <t>РФЗО-финансирање запош.инвалиди, април 2017</t>
  </si>
  <si>
    <t>Извршена плаћања  са буџетског рачуна 04.05.2017</t>
  </si>
  <si>
    <t>Готовина, зарада април други део Др Ж.Павловић</t>
  </si>
  <si>
    <t>Консултанти, допунски рад, март 2017</t>
  </si>
  <si>
    <t>Пореска управа, обавеза запошљав.особа са инвал.април</t>
  </si>
  <si>
    <t>Репуб.дирек.за воде,накнада за кориш.водног добра,мај</t>
  </si>
  <si>
    <t>Репуб.дирек.за воде,накнада за испуштену воду,мај</t>
  </si>
  <si>
    <t>Енергенти ВА 30.04.2017. део</t>
  </si>
  <si>
    <t>Исхрана ВА 20.05.2017.</t>
  </si>
  <si>
    <t>Лекови ВА 10.05.2017.</t>
  </si>
  <si>
    <t>Цитостатици</t>
  </si>
  <si>
    <t>Материјални трошкови ВА 31.03.2017. део</t>
  </si>
  <si>
    <t>Стање буџет.рачуна после плаћања 04.05.2017.</t>
  </si>
  <si>
    <t>08.05.2017.</t>
  </si>
  <si>
    <t>Стање средстава на дан 05.05.2017.године</t>
  </si>
  <si>
    <t>Средства уплаћена на буџетски рачун 05.05.2017.г</t>
  </si>
  <si>
    <t>Извршена плаћања  са буџетског рачуна 05.05.2017</t>
  </si>
  <si>
    <t>Санитет.материјал ВА 10.04.2017.</t>
  </si>
  <si>
    <t>Лаборат.материјал ВА 10.04.2017.</t>
  </si>
  <si>
    <t>Крв ВА 10.04.2017. део</t>
  </si>
  <si>
    <t>Exceed,рачунарска опрема</t>
  </si>
  <si>
    <t>Стање буџет.рачуна после плаћања 05.05.2017.</t>
  </si>
  <si>
    <t>09.05.2017.</t>
  </si>
  <si>
    <t>Стање средстава на дан 08.05.2017.године</t>
  </si>
  <si>
    <t>Средства уплаћена на буџетски рачун 08.05.2017.г</t>
  </si>
  <si>
    <t>РФЗО-јубиларне награде - Април 2017</t>
  </si>
  <si>
    <t>Извршена плаћања  са буџетског рачуна 08.05.2017</t>
  </si>
  <si>
    <t>Санитет.матер. ВА 11.04.2017. део</t>
  </si>
  <si>
    <t>Лаборат.матер. ВА 11.04.2017.део</t>
  </si>
  <si>
    <t>Цитостатици ВА 22.03.2017.</t>
  </si>
  <si>
    <t xml:space="preserve">Матер.трошкови </t>
  </si>
  <si>
    <t>Стање буџет.рачуна после плаћања 08.05.2017.</t>
  </si>
  <si>
    <t>10.05.2017.</t>
  </si>
  <si>
    <t>Стање средстава на дан 09.05.2017.године</t>
  </si>
  <si>
    <t>Средства уплаћена на буџетски рачун 09.05.2017.г</t>
  </si>
  <si>
    <t>Извршена плаћања  са буџетског рачуна 09.05.2017</t>
  </si>
  <si>
    <t>Такси услуга за превоз пацијента</t>
  </si>
  <si>
    <t>Јубиларне награде, април</t>
  </si>
  <si>
    <t>Материјал.трошкови ВА 30.04.2017. део</t>
  </si>
  <si>
    <t>Стање буџет.рачуна после плаћања 09.05.2017.</t>
  </si>
  <si>
    <t>11.05.2017.</t>
  </si>
  <si>
    <t>Стање средстава на дан 10.05.2017.године</t>
  </si>
  <si>
    <t>Средства уплаћена на буџетски рачун 10.05.2017.г</t>
  </si>
  <si>
    <t>Извршена плаћања  са буџетског рачуна 10.05.2017</t>
  </si>
  <si>
    <t>Стање буџет.рачуна после плаћања 10.05.2017.</t>
  </si>
  <si>
    <t>12.05.2017.</t>
  </si>
  <si>
    <t>Стање средстава на дан 11.05.2017.године</t>
  </si>
  <si>
    <t>Средства уплаћена на буџетски рачун 11.05.2017.г</t>
  </si>
  <si>
    <t>Извршена плаћања  са буџетског рачуна 11.05.2017</t>
  </si>
  <si>
    <t>Стање буџет.рачуна после плаћања 11.05.2017.</t>
  </si>
  <si>
    <t>15.05.2017.</t>
  </si>
  <si>
    <t>Стање средстава на дан 12.05.2017.године</t>
  </si>
  <si>
    <t>Средства уплаћена на буџетски рачун 12.05.2017.г</t>
  </si>
  <si>
    <t>Извршена плаћања  са буџетског рачуна 12.05.2017</t>
  </si>
  <si>
    <t>Службени гласник, јавни позив за материјал за хигијену</t>
  </si>
  <si>
    <t>Стање буџет.рачуна после плаћања 12.05.2017.</t>
  </si>
  <si>
    <t>16.05.2017.</t>
  </si>
  <si>
    <t>Стање средстава на дан 15.05.2017.године</t>
  </si>
  <si>
    <t>Средства уплаћена на буџетски рачун 15.05.2017.г</t>
  </si>
  <si>
    <t>Извршена плаћања  са буџетског рачуна 15.05.2017</t>
  </si>
  <si>
    <t>Фехер доо, проф.за ел.маказе за сечење газе за пету салу,нар.18052-2017-7188</t>
  </si>
  <si>
    <t>Мото-фитнес опрема плус, проф за ПВЦ гарнишну двоканалну за управу, соба др Марковић,нар.,18052-2017-7305</t>
  </si>
  <si>
    <t>Стање буџет.рачуна после плаћања 15.05.2017.</t>
  </si>
  <si>
    <t>17.05.2017.</t>
  </si>
  <si>
    <t>Стање средстава на дан 16.05.2017.године</t>
  </si>
  <si>
    <t>Средства уплаћена на буџетски рачун 16.05.2017.г</t>
  </si>
  <si>
    <t>РФЗО-плате мај први део</t>
  </si>
  <si>
    <t>Буџет-Министарство здравља, набавка лаборат.намештаја за АРТ</t>
  </si>
  <si>
    <t>Повраћај зараде А.Ђорђевић,(јавни извршитељ А.Ристовић)</t>
  </si>
  <si>
    <t>Пренос недостајућих  сред. са сопствен.рачуна на буџет за неуговорене раднике мај први део</t>
  </si>
  <si>
    <t>Извршена плаћања  са буџетског рачуна 16.05.2017</t>
  </si>
  <si>
    <t>Елплин, 30% АВ.за спец.лаборат.намештај за АРТ, Уг.18026-2017-4564, МЗ</t>
  </si>
  <si>
    <t>Зараде, мај први део</t>
  </si>
  <si>
    <t>Стање буџет.рачуна после плаћања 16.05.2017.</t>
  </si>
  <si>
    <t>18.05.2017.</t>
  </si>
  <si>
    <t>Стање средстава на дан 17.05.2017.године</t>
  </si>
  <si>
    <t>Средства уплаћена на буџетски рачун 17.05.2017.г</t>
  </si>
  <si>
    <t>РФЗО-крв и продукти од крви, и мај први  део</t>
  </si>
  <si>
    <t>РФЗО-санитетски и медицински потрошни материјал, април други део</t>
  </si>
  <si>
    <t>РФЗО-енергенти, април други део</t>
  </si>
  <si>
    <t>РФЗО-исхрана пацијената, април други део</t>
  </si>
  <si>
    <t>РФЗО-материјални и остали трошкови, април други део 2016</t>
  </si>
  <si>
    <t>Извршена плаћања  са буџетског рачуна 17.05.2017</t>
  </si>
  <si>
    <t>Уплаћена зарада А.Ђорђевић, повраћај средстава јавног извршитеља 17.05.</t>
  </si>
  <si>
    <t>ЈП Службени гласник,проф за објав.оквирног споразума ЈН 016-15 потрошни материјал</t>
  </si>
  <si>
    <t>Готовина, допуна за мобилни тел. Др Станкић</t>
  </si>
  <si>
    <t>Сампро, проф.за баркод налепнице за транс.и финан.сл.нар.18052-2017-7132</t>
  </si>
  <si>
    <t>Техпро, услуга саветов.безбедности на раду, 25%</t>
  </si>
  <si>
    <t>Стање буџет.рачуна после плаћања 17.05.2017.</t>
  </si>
  <si>
    <t>19.05.2017.</t>
  </si>
  <si>
    <t>Стање средстава на дан 18.05.2017.године</t>
  </si>
  <si>
    <t>Средства уплаћена на буџетски рачун 18.05.2017.г</t>
  </si>
  <si>
    <t>Извршена плаћања  са буџетског рачуна 18.05.2017</t>
  </si>
  <si>
    <t>Готовина, СЗР Метал, израда чепа за шесту салу</t>
  </si>
  <si>
    <t>Службени гласник,проф.за ЈН 017-2, лапароскоп.потрош.матер.</t>
  </si>
  <si>
    <t>Службени гласник,проф.за ЈН 016-6, додела уговора за вантел.оплодњу</t>
  </si>
  <si>
    <t>Службени гласник ЈН 017-1,објав.о додели Уг. Диахем грамим,реагенси</t>
  </si>
  <si>
    <t>Медицински факултет, Др Ивана Јоксић, специјал.испит и штампање дипломе</t>
  </si>
  <si>
    <t>Санитет.материјал ВА 25.04. део</t>
  </si>
  <si>
    <t>Лекови ВА 20.05. део</t>
  </si>
  <si>
    <t>Енергенти ВА 20.05. део</t>
  </si>
  <si>
    <t>Крв ВА 25.04. део</t>
  </si>
  <si>
    <t>Исхрана ВА 03.06.</t>
  </si>
  <si>
    <t>Стање буџет.рачуна после плаћања 18.05.2017.</t>
  </si>
  <si>
    <t>22.05.2017.</t>
  </si>
  <si>
    <t>Стање средстава на дан 19.05.2017.године</t>
  </si>
  <si>
    <t>Средства уплаћена на буџетски рачун 19.05.2017.г</t>
  </si>
  <si>
    <t>Извршена плаћања  са буџетског рачуна 19.05.2017</t>
  </si>
  <si>
    <t>Санитет.матер. ВА 21.04.</t>
  </si>
  <si>
    <t>Лаборат.матер. И рег. ВА 21.04.</t>
  </si>
  <si>
    <t>Матер.трошкови ID COM</t>
  </si>
  <si>
    <t>Стање буџет.рачуна после плаћања 19.05.2017.</t>
  </si>
  <si>
    <t>23.05.2017.</t>
  </si>
  <si>
    <t>Стање средстава на дан 22.05.2017.године</t>
  </si>
  <si>
    <t>Средства уплаћена на буџетски рачун 22.05.2017.г</t>
  </si>
  <si>
    <t>Министарство рада и соц.пол.-породиљско боловање април 2017</t>
  </si>
  <si>
    <t>Извршена плаћања  са буџетског рачуна 22.05.2017</t>
  </si>
  <si>
    <t>Миле Митровић-санација вод.мрезе-породилиште</t>
  </si>
  <si>
    <t>Табулир</t>
  </si>
  <si>
    <t>Лекови ван листе лекова-ва.31.05.2017</t>
  </si>
  <si>
    <t>Стање буџет.рачуна после плаћања 22.05.2017.</t>
  </si>
  <si>
    <t>24.05.2017.</t>
  </si>
  <si>
    <t>Стање средстава на дан 23.05.2017.године</t>
  </si>
  <si>
    <t>Средства уплаћена на буџетски рачун 23.05.2017.г</t>
  </si>
  <si>
    <t>РФЗО-енергенти, мај први део</t>
  </si>
  <si>
    <t>РФЗО-исхрана пацијената, мај први део</t>
  </si>
  <si>
    <t>РФЗО-материјални и остали трошкови, мај први део 2017</t>
  </si>
  <si>
    <t>Извршена плаћања  са буџетског рачуна 23.05.2017</t>
  </si>
  <si>
    <t>Готовина, Кантал, шуко утичнице за Клинику</t>
  </si>
  <si>
    <t>Породиљско боловање, април</t>
  </si>
  <si>
    <t>Екопримат, материјал за чистоћу</t>
  </si>
  <si>
    <t>Стање буџет.рачуна после плаћања 23.05.2017.</t>
  </si>
  <si>
    <t>25.05.2017.</t>
  </si>
  <si>
    <t>Стање средстава на дан 24.05.2017.године</t>
  </si>
  <si>
    <t>Средства уплаћена на буџетски рачун 24.05.2017.г</t>
  </si>
  <si>
    <t>РФЗО-санитетски и медицински потрошни материјал мај први део</t>
  </si>
  <si>
    <t>Извршена плаћања  са буџетског рачуна 24.05.2017</t>
  </si>
  <si>
    <t>Готовина, експресна пошта, писарница</t>
  </si>
  <si>
    <t>Енергенти, ВА 31.05. део рн</t>
  </si>
  <si>
    <t>Медицински факултет, Др Наташа Караџов Орлић, оцена и одбрана уже спец.и штам.дипломе</t>
  </si>
  <si>
    <t>Стање буџет.рачуна после плаћања 24.05.2017.</t>
  </si>
  <si>
    <t>26.05.2017.</t>
  </si>
  <si>
    <t>Стање средстава на дан 25.05.2017.године</t>
  </si>
  <si>
    <t>Средства уплаћена на буџетски рачун 25.05.2017.г</t>
  </si>
  <si>
    <t>РФЗО-цитостатици са Листе,мај први део 2017</t>
  </si>
  <si>
    <t>Рента М.Половина - пресуда по Апелационом Суду</t>
  </si>
  <si>
    <t>2.28.</t>
  </si>
  <si>
    <t>Извршена плаћања  са буџетског рачуна 25.05.2017</t>
  </si>
  <si>
    <t>Исплата сан.материјал вал.01.05.2017</t>
  </si>
  <si>
    <t>Исплата лаб.матер.и реагенси вал.01.05.2017</t>
  </si>
  <si>
    <t xml:space="preserve">Исплата исхрана </t>
  </si>
  <si>
    <t>Принудна наплата 636 ии 237/17 рента Марија Половина-април 2017</t>
  </si>
  <si>
    <t>Стање буџет.рачуна после плаћања 25.05.2017.</t>
  </si>
  <si>
    <t>29.05.2017.</t>
  </si>
  <si>
    <t>Стање средстава на дан 26.05.2017.године</t>
  </si>
  <si>
    <t>Средства уплаћена на буџетски рачун 26.05.2017.г</t>
  </si>
  <si>
    <t>Извршена плаћања  са буџетског рачуна 26.05.2017</t>
  </si>
  <si>
    <t>Готовина, допуна за моб.телефон др Радојичић</t>
  </si>
  <si>
    <t>Превоз, јун</t>
  </si>
  <si>
    <t>Цитостатици ВА 23.04.2017.</t>
  </si>
  <si>
    <t>Консултанти,  април</t>
  </si>
  <si>
    <t>ID COM, по опомени</t>
  </si>
  <si>
    <t>Стање буџет.рачуна после плаћања 26.05.2017.</t>
  </si>
  <si>
    <t>30.05.2017.</t>
  </si>
  <si>
    <t>Стање средстава на дан 29.05.2017.године</t>
  </si>
  <si>
    <t>Средства уплаћена на буџетски рачун 29.05.2017.г</t>
  </si>
  <si>
    <t>РФЗО-превоз запослених за јун 2017.</t>
  </si>
  <si>
    <t>Извршена плаћања  са буџетског рачуна 29.05.2017</t>
  </si>
  <si>
    <t>Готовина, Службени гласник, кљига путних налога за путничко возило</t>
  </si>
  <si>
    <t>Стање буџет.рачуна после плаћања 29.05.2017.</t>
  </si>
  <si>
    <t>31.05.2017.</t>
  </si>
  <si>
    <t>Стање средстава на дан 30.05.2017.године</t>
  </si>
  <si>
    <t>Средства уплаћена на буџетски рачун 30.05.2017.г</t>
  </si>
  <si>
    <t>Извршена плаћања  са буџетског рачуна 30.05.2017</t>
  </si>
  <si>
    <t>Миле Митровић део рн.санација водов.канал.</t>
  </si>
  <si>
    <t>Стање буџет.рачуна после плаћања 30.05.2017.</t>
  </si>
  <si>
    <t>01.06.2017.</t>
  </si>
  <si>
    <t>Стање средстава на дан 31.05.2017.године</t>
  </si>
  <si>
    <t>Средства уплаћена на буџетски рачун 31.05.2017.г</t>
  </si>
  <si>
    <t>Извршена плаћања  са буџетског рачуна 31.05.2017</t>
  </si>
  <si>
    <t>Стање буџет.рачуна после плаћања 31.05.2017.</t>
  </si>
  <si>
    <t>02.06.2017.</t>
  </si>
  <si>
    <t>Стање средстава на дан 01.06.2017.године</t>
  </si>
  <si>
    <t>Извршена плаћања  са буџетског рачуна 01.06.2017</t>
  </si>
  <si>
    <t>Стање буџет.рачуна после плаћања 01.06.2017.</t>
  </si>
  <si>
    <t>05.06.2017.</t>
  </si>
  <si>
    <t>Стање средстава на дан 02.06.2017.године</t>
  </si>
  <si>
    <t>Средства уплаћена на буџетски рачун 02.06.2017.г</t>
  </si>
  <si>
    <t>РФЗО-плате мај други део</t>
  </si>
  <si>
    <t>РФЗО-крв и продукти од крви, и мај други  део</t>
  </si>
  <si>
    <t>РФЗО-финансирање запош.инвалиди, мај 2017</t>
  </si>
  <si>
    <t>Пренос недостајућих  сред. са сопствен.рачуна на буџет за неуговорене раднике и стимулац. мај други део</t>
  </si>
  <si>
    <t>Извршена плаћања  са буџетског рачуна 02.06.2017</t>
  </si>
  <si>
    <t>Зарада, мај други део</t>
  </si>
  <si>
    <t>Стање буџет.рачуна после плаћања 02.06.2017.</t>
  </si>
  <si>
    <t>06.06.2017.</t>
  </si>
  <si>
    <t>Стање средстава на дан 05.06.2017.године</t>
  </si>
  <si>
    <t>Средства уплаћена на буџетски рачун 05.06.2017.г</t>
  </si>
  <si>
    <t>Извршена плаћања  са буџетског рачуна 05.06.2017</t>
  </si>
  <si>
    <t>Обавеза запошљавања инвалида за мај</t>
  </si>
  <si>
    <t>Крв ВА 30.04.2017.</t>
  </si>
  <si>
    <t>Стање буџет.рачуна после плаћања 05.06.2017.</t>
  </si>
  <si>
    <t>07.06.2017.</t>
  </si>
  <si>
    <t>Стање средстава на дан 06.06.2017.године</t>
  </si>
  <si>
    <t>Средства уплаћена на буџетски рачун 06.06.2017.г</t>
  </si>
  <si>
    <t>РФЗО-накнада трошкова за погребне услуге, Аковић Борка</t>
  </si>
  <si>
    <t>Извршена плаћања  са буџетског рачуна 06.06.2017</t>
  </si>
  <si>
    <t>Лекови ван листе лекова ВА 11.06.</t>
  </si>
  <si>
    <t>Исхрана ВА 11.06.</t>
  </si>
  <si>
    <t>Стање буџет.рачуна после плаћања 06.06.2017.</t>
  </si>
  <si>
    <t>08.06.2017.</t>
  </si>
  <si>
    <t>Стање средстава на дан 07.06.2017.године</t>
  </si>
  <si>
    <t>Средства уплаћена на буџетски рачун 07.06.2017.г</t>
  </si>
  <si>
    <t>РФЗО-накнада трошкова за погребне услуге, Стојковић Ненад</t>
  </si>
  <si>
    <t>Извршена плаћања  са буџетског рачуна 07.06.2017</t>
  </si>
  <si>
    <t>Погребне услуге за смрт супруга запослене Аковић Борке</t>
  </si>
  <si>
    <t>Стање буџет.рачуна после плаћања 07.06.2017.</t>
  </si>
  <si>
    <t>09.06.2017.</t>
  </si>
  <si>
    <t>Стање средстава на дан 08.06.2017.године</t>
  </si>
  <si>
    <t>РФЗО-јубиларне награде - Мај 2017</t>
  </si>
  <si>
    <t>Извршена плаћања  са буџетског рачуна 08.06.2017</t>
  </si>
  <si>
    <t xml:space="preserve">Погребне услуге за смрт сина запосленог Стојковић Ненада </t>
  </si>
  <si>
    <t>Стање буџет.рачуна после плаћања 08.06.2017.</t>
  </si>
  <si>
    <t>12.06.2017.</t>
  </si>
  <si>
    <t>Стање средстава на дан 09.06.2017.године</t>
  </si>
  <si>
    <t>Средства уплаћена на буџетски рачун 09.06.2017.г</t>
  </si>
  <si>
    <t>РФЗО-јубиларне награде - Мај 2017, за повраћај РФЗО</t>
  </si>
  <si>
    <t>Буџет-Министарство здравља за радове на инсталац.мед.гасова-реконструк.дела за вантел.одељ.</t>
  </si>
  <si>
    <t>Извршена плаћања  са буџетског рачуна 09.06.2017</t>
  </si>
  <si>
    <t>Месер, радови на инсталацији мед.гасова у оквиру реконструк.одељ.за вантел.оп.30% АВ</t>
  </si>
  <si>
    <t>Јубиларне награде, мај</t>
  </si>
  <si>
    <t>ЈП Пошта Србије, пријем поштанских пошиљки</t>
  </si>
  <si>
    <t>Стање буџет.рачуна после плаћања 09.06.2017.</t>
  </si>
  <si>
    <t>Стање средстава на дан 12.06.2017.године</t>
  </si>
  <si>
    <t>Средства уплаћена на буџетски рачун 12.06.2017.г</t>
  </si>
  <si>
    <t>РФЗО-енергенти, мај други део</t>
  </si>
  <si>
    <t>РФЗО-исхрана пацијената, мај други део</t>
  </si>
  <si>
    <t>Извршена плаћања  са буџетског рачуна 12.06.2017</t>
  </si>
  <si>
    <t>Управа за трезор ТПП, провизија</t>
  </si>
  <si>
    <t>Управа за трезор ТПП, пров.за послове са иностранством, свифт</t>
  </si>
  <si>
    <t>Стање буџет.рачуна после плаћања 12.06.2017.</t>
  </si>
  <si>
    <t>13.06.2017.</t>
  </si>
  <si>
    <t>14.06.2017.</t>
  </si>
  <si>
    <t>Стање средстава на дан 13.06.2017.године</t>
  </si>
  <si>
    <t>Средства уплаћена на буџетски рачун 13.06.2017.г</t>
  </si>
  <si>
    <t>РФЗО-материјални и остали трошкови, мај други део 2017</t>
  </si>
  <si>
    <t>Пренос  средстава са сопствен.на буџет, трошкови ПП са иностранством свифт</t>
  </si>
  <si>
    <t>Извршена плаћања  са буџетског рачуна 13.06.2017</t>
  </si>
  <si>
    <t>Исхрана ВА 17.06.</t>
  </si>
  <si>
    <t>Миле Митровић, репарација купатила у лек.соби Др Пажин</t>
  </si>
  <si>
    <t>Миле Митровић, санација тоалета, први спрат</t>
  </si>
  <si>
    <t>Пренос са буџета на соп.</t>
  </si>
  <si>
    <t>Стање буџет.рачуна после плаћања 13.06.2017.</t>
  </si>
  <si>
    <t>15.06.2017.</t>
  </si>
  <si>
    <t>Стање средстава на дан 14.06.2017.године</t>
  </si>
  <si>
    <t>Средства уплаћена на буџетски рачун 14.06.2017.г</t>
  </si>
  <si>
    <t>Извршена плаћања  са буџетског рачуна 14.06.2017</t>
  </si>
  <si>
    <t>Роломонт,проф.45/17 за поправку ролетни</t>
  </si>
  <si>
    <t>Рудо,проф.45 за инвалид.колица</t>
  </si>
  <si>
    <t>Триком, проф07/06,санација олука на патологији</t>
  </si>
  <si>
    <t>Маркет Паркет,проф.87, замена ламината на постоперат.</t>
  </si>
  <si>
    <t>Гомекон,репарација клизних врата, дечији бокс</t>
  </si>
  <si>
    <t>Републичка дирекција за воде, накнада за коришћење водног добра јун/2017</t>
  </si>
  <si>
    <t>Републичка дирекција за воде, накнада за испуштену воду, јун/2017</t>
  </si>
  <si>
    <t>РФЗО, повраћај више требованих средстава за јуб.награде</t>
  </si>
  <si>
    <t>Стање буџет.рачуна после плаћања 14.06.2017.</t>
  </si>
  <si>
    <t>16.06.2017.</t>
  </si>
  <si>
    <t>Стање средстава на дан 15.06.2017.године</t>
  </si>
  <si>
    <t>Средства уплаћена на буџетски рачун 15.06.2017.г</t>
  </si>
  <si>
    <t>Извршена плаћања  са буџетског рачуна 15.06.2017</t>
  </si>
  <si>
    <t>Стање буџет.рачуна после плаћања 15.06.2017.</t>
  </si>
  <si>
    <t>19.06.2017.</t>
  </si>
  <si>
    <t>Стање средстава на дан 16.06.2017.године</t>
  </si>
  <si>
    <t>Средства уплаћена на буџетски рачун 16.06.2017.г</t>
  </si>
  <si>
    <t>РФЗО-плате јун први део</t>
  </si>
  <si>
    <t>РФЗО-крв и продукти од крви, јун први део</t>
  </si>
  <si>
    <t>Пренос недостајућих  сред. са сопствен.рачуна на буџет за неуговорене раднике  јун први део</t>
  </si>
  <si>
    <t>Извршена плаћања  са буџетског рачуна 16.06.2017</t>
  </si>
  <si>
    <t>Зарада, јун први део</t>
  </si>
  <si>
    <t>ЈП ПТТ, проф.за пријем пош.пошиљака</t>
  </si>
  <si>
    <t>Casa de prestigio,проф.за завесе, управа 50% аванс</t>
  </si>
  <si>
    <t>Casa de prestigio,проф.за ролетне, управа 50% аванс</t>
  </si>
  <si>
    <t>Олимпус, репаратура рад.инструмента, пета сала</t>
  </si>
  <si>
    <t>Олимпус, санитетски пореошни материјал</t>
  </si>
  <si>
    <t>Стање буџет.рачуна после плаћања 16.06.2017.</t>
  </si>
  <si>
    <t>20.06.2017.</t>
  </si>
  <si>
    <t>Стање средстава на дан 19.06.2017.године</t>
  </si>
  <si>
    <t>Средства уплаћена на буџетски рачун 19.06.2017.г</t>
  </si>
  <si>
    <t>РФЗО-цитостатици са Листе,мај други део 2017</t>
  </si>
  <si>
    <t>Буџет-Министарство здравља инвестиције у објекте и опрему-Јадран,кречење и санација вод.и канализационе мрезе</t>
  </si>
  <si>
    <t>Министарство рада и соц.пол.-породиљско боловање мај 2017</t>
  </si>
  <si>
    <t>Извршена плаћања  са буџетског рачуна 19.06.2017</t>
  </si>
  <si>
    <t>Реп.Дирекција за воде-разлика I-V/17-по реш.325-02-26/2017-07/91,накнада за водно добро</t>
  </si>
  <si>
    <t>Реп.Дирекција за воде-разлика I-V/17-по реш.325-02-26/2017-07/91,накнада за испуштену воду</t>
  </si>
  <si>
    <t xml:space="preserve">ID COM,по опомени </t>
  </si>
  <si>
    <t>21.06.2017.</t>
  </si>
  <si>
    <t>Стање средстава на дан 20.06.2017.године</t>
  </si>
  <si>
    <t>Средства уплаћена на буџетски рачун 20.06.2017.г</t>
  </si>
  <si>
    <t>Извршена плаћања  са буџетског рачуна 20.06.2017</t>
  </si>
  <si>
    <t>Пород.боловање, мај први део</t>
  </si>
  <si>
    <t>Крв ВА 25.05. део</t>
  </si>
  <si>
    <t>Лекови ван листе лекова ВА 30.06.</t>
  </si>
  <si>
    <t>Цитостатици ВА 30.04. део</t>
  </si>
  <si>
    <t>ID com.опомена</t>
  </si>
  <si>
    <t>Исхрана ВА 20.06.</t>
  </si>
  <si>
    <t>Санитет.матер. Промедиа</t>
  </si>
  <si>
    <t>Лаборат.матер. Промедиа</t>
  </si>
  <si>
    <t>Стање буџет.рачуна после плаћања 20.06.2017.</t>
  </si>
  <si>
    <t>22.06.2017.</t>
  </si>
  <si>
    <t>Стање средстава на дан 21.06.2017.године</t>
  </si>
  <si>
    <t>Средства уплаћена на буџетски рачун 21.06.2017.г</t>
  </si>
  <si>
    <t>Извршена плаћања  са буџетског рачуна 21.06.2017</t>
  </si>
  <si>
    <t>ID COM-опомена</t>
  </si>
  <si>
    <t>Стање буџет.рачуна после плаћања 21.06.2017.</t>
  </si>
  <si>
    <t>23.06.2017.</t>
  </si>
  <si>
    <t>Стање средстава на дан 22.06.2017.године</t>
  </si>
  <si>
    <t>Средства уплаћена на буџетски рачун 22.06.2017.г</t>
  </si>
  <si>
    <t>Извршена плаћања  са буџетског рачуна 22.06.2017</t>
  </si>
  <si>
    <t>Стање буџет.рачуна после плаћања 22.06.2017.</t>
  </si>
  <si>
    <t>26.06.2017.</t>
  </si>
  <si>
    <t>Стање средстава на дан 23.06.2017.године</t>
  </si>
  <si>
    <t>Средства уплаћена на буџетски рачун 23.06.2017.г</t>
  </si>
  <si>
    <t>РФЗО-енергенти, јун први део</t>
  </si>
  <si>
    <t>Извршена плаћања  са буџетског рачуна 23.06.2017</t>
  </si>
  <si>
    <t>Свет батерија-гел акумулатор за упс у дата центру-нар.18052-2017-9549</t>
  </si>
  <si>
    <t>Стање буџет.рачуна после плаћања 23.06.2017.</t>
  </si>
  <si>
    <t>27.06.2017.</t>
  </si>
  <si>
    <t>Стање средстава на дан 26.06.2017.године</t>
  </si>
  <si>
    <t>Средства уплаћена на буџетски рачун 26.06.2017.г</t>
  </si>
  <si>
    <t>Извршена плаћања  са буџетског рачуна 26.06.2017</t>
  </si>
  <si>
    <t>Отпремнина Велендрић Јован</t>
  </si>
  <si>
    <t>ID Com, опомена</t>
  </si>
  <si>
    <t>Јадран, проф.за аванс по Уг МЗ 404-02-45-14/2017</t>
  </si>
  <si>
    <t>Принудна наплата,М.Половина,Извршење 636-ии, 237/17-рента за мај</t>
  </si>
  <si>
    <t>Стање буџет.рачуна после плаћања 26.06.2017.</t>
  </si>
  <si>
    <t>28.06.2017.</t>
  </si>
  <si>
    <t>Стање средстава на дан 27.06.2017.године</t>
  </si>
  <si>
    <t>Средства уплаћена на буџетски рачун 27.06.2017.г</t>
  </si>
  <si>
    <t>РФЗО-санитетски и медицински потрошни материјал јун први део</t>
  </si>
  <si>
    <t>РФЗО-исхрана пацијената, јун први део</t>
  </si>
  <si>
    <t>Пренос  средстава са сопствен.на буџет, допринос за коришћење воде, јануар-јун</t>
  </si>
  <si>
    <t>Извршена плаћања  са буџетског рачуна 27.06.2017</t>
  </si>
  <si>
    <t>Готовина, СЗТР Ђика, молерска четка</t>
  </si>
  <si>
    <t>ID Com</t>
  </si>
  <si>
    <t>Превоз, јули</t>
  </si>
  <si>
    <t>Стање буџет.рачуна после плаћања 27.06.2017.</t>
  </si>
  <si>
    <t>29.06.2017.</t>
  </si>
  <si>
    <t>Стање средстава на дан 28.06.2017.године</t>
  </si>
  <si>
    <t>Средства уплаћена на буџетски рачун 28.06.2017.г</t>
  </si>
  <si>
    <t>Извршена плаћања  са буџетског рачуна 28.06.2017</t>
  </si>
  <si>
    <t>Енергенти, бонови</t>
  </si>
  <si>
    <t>ID Com,</t>
  </si>
  <si>
    <t>BIT THS</t>
  </si>
  <si>
    <t>Готовина, допуна за мобилни тел.Др Радојичић</t>
  </si>
  <si>
    <t>Стање буџет.рачуна после плаћања 28.06.2017.</t>
  </si>
  <si>
    <t>03.07.2017.</t>
  </si>
  <si>
    <t>Стање средстава на дан 30.06.2017.године</t>
  </si>
  <si>
    <t>Средства уплаћена на буџетски рачун 30.06.2017.г</t>
  </si>
  <si>
    <t>РФЗО-превоз запослених за јули 2017.</t>
  </si>
  <si>
    <t>Извршена плаћања  са буџетског рачуна 30.06.2017</t>
  </si>
  <si>
    <t xml:space="preserve">Dexon, </t>
  </si>
  <si>
    <t>Стање буџет.рачуна после плаћања 30.06.2017.</t>
  </si>
  <si>
    <t>04.07.2017.</t>
  </si>
  <si>
    <t>Стање средстава на дан 03.07.2017.године</t>
  </si>
  <si>
    <t>Средства уплаћена на буџетски рачун 03.07.2017.г</t>
  </si>
  <si>
    <t>РФЗО-плате јун други  део</t>
  </si>
  <si>
    <t>Пренос недостајућих  сред. са сопствен.рачуна на буџет за неуговорене раднике и стимулацију  јун други део</t>
  </si>
  <si>
    <t>Погрешно усмерена средства, Томпак</t>
  </si>
  <si>
    <t>Извршена плаћања  са буџетског рачуна 03.07.2017</t>
  </si>
  <si>
    <t>Зарада, јун други део</t>
  </si>
  <si>
    <t>Томпак</t>
  </si>
  <si>
    <t>Санитет.материјал ВА 28.05.</t>
  </si>
  <si>
    <t>Лаборат.материјал ВА 28.05.</t>
  </si>
  <si>
    <t>Лекови ВА 25.05.</t>
  </si>
  <si>
    <t>Исхрана ВА 30.06.</t>
  </si>
  <si>
    <t>Материјал.трошкови Ва 02.06.</t>
  </si>
  <si>
    <t>Стање буџет.рачуна после плаћања 03.07.2017.</t>
  </si>
  <si>
    <t>05.07.2017.</t>
  </si>
  <si>
    <t>Стање средстава на дан 04.07.2017.године</t>
  </si>
  <si>
    <t>Средства уплаћена на буџетски рачун 04.07.2017.г</t>
  </si>
  <si>
    <t>РФЗО-крв и продукти од крви, јун други део</t>
  </si>
  <si>
    <t>РФЗО-финансирање запош.инвалиди, јун 2017</t>
  </si>
  <si>
    <t>Извршена плаћања  са буџетског рачуна 04.07.2017</t>
  </si>
  <si>
    <t>Фимас, проф.за 30 дубоких тањира за кухињу</t>
  </si>
  <si>
    <t>Стање буџет.рачуна после плаћања 04.07.2017.</t>
  </si>
  <si>
    <t>07.07.2017.</t>
  </si>
  <si>
    <t>Стање средстава на дан 06.07.2017.године</t>
  </si>
  <si>
    <t>Средства уплаћена на буџетски рачун 06.07.2017.г</t>
  </si>
  <si>
    <t>Принудна наплата ID COM</t>
  </si>
  <si>
    <t>Извршена плаћања  са буџетског рачуна 06.07.2017</t>
  </si>
  <si>
    <t>Стање буџет.рачуна после плаћања 06.07.2017.</t>
  </si>
  <si>
    <t>10.07.2017.</t>
  </si>
  <si>
    <t>Стање средстава на дан 07.07.2017.године</t>
  </si>
  <si>
    <t>Средства уплаћена на буџетски рачун 07.07.2017.г</t>
  </si>
  <si>
    <t>Извршена плаћања  са буџетског рачуна 07.07.2017</t>
  </si>
  <si>
    <t>Стање буџет.рачуна после плаћања 07.07.2017.</t>
  </si>
  <si>
    <t>11.07.2017.</t>
  </si>
  <si>
    <t>Стање средстава на дан 10.07.2017.године</t>
  </si>
  <si>
    <t>Средства уплаћена на буџетски рачун 10.07.2017.г</t>
  </si>
  <si>
    <t>РФЗО-енергенти, јун други део</t>
  </si>
  <si>
    <t>РФЗО-исхрана пацијената, јун други део</t>
  </si>
  <si>
    <t>РФЗО-материјални и остали трошкови, јун други део 2017</t>
  </si>
  <si>
    <t>РФЗО-јубиларне награде - Јун 2017, за повраћај РФЗО</t>
  </si>
  <si>
    <t>Извршена плаћања  са буџетског рачуна 10.07.2017</t>
  </si>
  <si>
    <t>Стање буџет.рачуна после плаћања 10.07.2017.</t>
  </si>
  <si>
    <t>12.07.2017.</t>
  </si>
  <si>
    <t>Стање средстава на дан 11.07.2017.године</t>
  </si>
  <si>
    <t>Средства уплаћена на буџетски рачун 11.07.2017.г</t>
  </si>
  <si>
    <t>Извршена плаћања  са буџетског рачуна 11.07.2017</t>
  </si>
  <si>
    <t>Јубиларне награде, јун</t>
  </si>
  <si>
    <t>Енергенти ВА 10.07.</t>
  </si>
  <si>
    <t>Исхрана ВА 20.07.</t>
  </si>
  <si>
    <t>V.I.P.obezbedjenje</t>
  </si>
  <si>
    <t>Стање буџет.рачуна после плаћања 11.07.2017.</t>
  </si>
  <si>
    <t>13.07.2017.</t>
  </si>
  <si>
    <t>Стање средстава на дан 12.07.2017.године</t>
  </si>
  <si>
    <t>Средства уплаћена на буџетски рачун 12.07.2017.г</t>
  </si>
  <si>
    <t>РФЗО-лекови  у ЗУ јун други део</t>
  </si>
  <si>
    <t>Извршена плаћања  са буџетског рачуна 12.07.2017</t>
  </si>
  <si>
    <t>Миле Митровић, део рн.за радове на другом спрату у купатилу-АРТ</t>
  </si>
  <si>
    <t>Цитостатици ВА 10.05.</t>
  </si>
  <si>
    <t>ЛНН Метал продукт.проф.за ремонт на 4 испусне славине на великим лонцима у кухињи,нар.18052-2017-9167</t>
  </si>
  <si>
    <t>Стање буџет.рачуна после плаћања 12.07.2017.</t>
  </si>
  <si>
    <t>14.07.2017.</t>
  </si>
  <si>
    <t>Стање средстава на дан 13.07.2017.године</t>
  </si>
  <si>
    <t>Средства уплаћена на буџетски рачун 13.07.2017.г</t>
  </si>
  <si>
    <t>Извршена плаћања  са буџетског рачуна 13.07.2017</t>
  </si>
  <si>
    <t>Лекови ВА 07.06.</t>
  </si>
  <si>
    <t>Стање буџет.рачуна после плаћања 13.07.2017.</t>
  </si>
  <si>
    <t>17.07.2017.</t>
  </si>
  <si>
    <t>Стање средстава на дан 14.07.2017.године</t>
  </si>
  <si>
    <t>Средства уплаћена на буџетски рачун 14.07.2017.г</t>
  </si>
  <si>
    <t>Извршена плаћања  са буџетског рачуна 14.07.2017</t>
  </si>
  <si>
    <t>Стање буџет.рачуна после плаћања 14.07.2017.</t>
  </si>
  <si>
    <t>18.07.2017.</t>
  </si>
  <si>
    <t>Стање средстава на дан 17.07.2017.године</t>
  </si>
  <si>
    <t>Средства уплаћена на буџетски рачун 17.07.2017.г</t>
  </si>
  <si>
    <t>РФЗО-плате јули први  део</t>
  </si>
  <si>
    <t>РФЗО-крв и продукти од крви, јул први део умањен</t>
  </si>
  <si>
    <t>РФЗО-цитостатици са Листе,јун други део 2017</t>
  </si>
  <si>
    <t>Пренос недостајућих  сред. са сопствен.рачуна на буџет за неуговорене раднике  јул први део</t>
  </si>
  <si>
    <t>Извршена плаћања  са буџетског рачуна 17.07.2017</t>
  </si>
  <si>
    <t>Лекови ван листе лекова ВА 31.07.</t>
  </si>
  <si>
    <t>Зарада, јули први део</t>
  </si>
  <si>
    <t>Стање буџет.рачуна после плаћања 17.07.2017.</t>
  </si>
  <si>
    <t>19.07.2017.</t>
  </si>
  <si>
    <t>Стање средстава на дан 18.07.2017.године</t>
  </si>
  <si>
    <t>Средства уплаћена на буџетски рачун 18.07.2017.г</t>
  </si>
  <si>
    <t>Извршена плаћања  са буџетског рачуна 18.07.2017</t>
  </si>
  <si>
    <t>Службени гласник,проф.за јавни позив за хируршки шавни материјал, ЈН 017-9/2017</t>
  </si>
  <si>
    <t>Апотека Београд, санитет.материјал</t>
  </si>
  <si>
    <t>Апотека Београд, лаборат.материјал</t>
  </si>
  <si>
    <t>Крв ВА 17.06.2017.</t>
  </si>
  <si>
    <t>Цитостатици ВА 11.05.2017.</t>
  </si>
  <si>
    <t>Стање буџет.рачуна после плаћања 18.07.2017.</t>
  </si>
  <si>
    <t>20.07.2017.</t>
  </si>
  <si>
    <t>Стање средстава на дан 19.07.2017.године</t>
  </si>
  <si>
    <t>Средства уплаћена на буџетски рачун 19.07.2017.г</t>
  </si>
  <si>
    <t>Извршена плаћања  са буџетског рачуна 19.07.2017</t>
  </si>
  <si>
    <t>Готовина, СТР Стронг колор,гит за радове на Арт-у</t>
  </si>
  <si>
    <t>Стање буџет.рачуна после плаћања 19.07.2017.</t>
  </si>
  <si>
    <t>21.07.2017.</t>
  </si>
  <si>
    <t>Стање средстава на дан 20.07.2017.године</t>
  </si>
  <si>
    <t>Средства уплаћена на буџетски рачун 20.07.2017.г</t>
  </si>
  <si>
    <t>Министарство рада и соц.пол.-породиљско боловање јун 2017</t>
  </si>
  <si>
    <t>Извршена плаћања  са буџетског рачуна 20.07.2017</t>
  </si>
  <si>
    <t>Готовина за купљене менице</t>
  </si>
  <si>
    <t>Стање буџет.рачуна после плаћања 20.07.2017.</t>
  </si>
  <si>
    <t>24.07.2017.</t>
  </si>
  <si>
    <t>Стање средстава на дан 21.07.2017.године</t>
  </si>
  <si>
    <t>Средства уплаћена на буџетски рачун 21.07.2017.г</t>
  </si>
  <si>
    <t>РФЗО-санитетски и медицински потрошни материјал јун други део</t>
  </si>
  <si>
    <t>РФЗО-исхрана пацијената, јул први део</t>
  </si>
  <si>
    <t>РФЗО-материјални и остали трошкови, јул први део 2017</t>
  </si>
  <si>
    <t>Буџет-Министарство здравља инвестиције у објекте и опрему-Кула пројект, надзор</t>
  </si>
  <si>
    <t>Извршена плаћања  са буџетског рачуна 21.07.2017</t>
  </si>
  <si>
    <t>Пород.бол. мај други део</t>
  </si>
  <si>
    <t>Пород.бол. Јун</t>
  </si>
  <si>
    <t>Готовина, допуна за моб.тел. Др Радојичић</t>
  </si>
  <si>
    <t>Кула Пројект, стручни надзор, извођење радова на клиници, Уг МЗ 404-02-78-13/2017-19</t>
  </si>
  <si>
    <t>Стање буџет.рачуна после плаћања 21.07.2017.</t>
  </si>
  <si>
    <t>25.07.2017.</t>
  </si>
  <si>
    <t>Стање средстава на дан 24.07.2017.године</t>
  </si>
  <si>
    <t>Средства уплаћена на буџетски рачун 24.07.2017.г</t>
  </si>
  <si>
    <t>РФЗО-енергенти, јул први део</t>
  </si>
  <si>
    <t>Извршена плаћања  са буџетског рачуна 24.07.2017</t>
  </si>
  <si>
    <t>Санитет.материјал ВА 18.06.2017.</t>
  </si>
  <si>
    <t>Лаборат.материјал и реагенси ВА 18.06.2017.</t>
  </si>
  <si>
    <t>Исхрана ВА 31.07.2017.</t>
  </si>
  <si>
    <t>БИТ ТХС</t>
  </si>
  <si>
    <t>Готовина, СТР Стронг колор, фугомал за АРТ</t>
  </si>
  <si>
    <t>Унион плус климатизација</t>
  </si>
  <si>
    <t>Стање буџет.рачуна после плаћања 24.07.2017.</t>
  </si>
  <si>
    <t>26.07.2017.</t>
  </si>
  <si>
    <t>Стање средстава на дан 25.07.2017.године</t>
  </si>
  <si>
    <t>Извршена плаћања  са буџетског рачуна 25.07.2017</t>
  </si>
  <si>
    <t>Отпремнина за пензију Вида Чочевић</t>
  </si>
  <si>
    <t>Енергенти ВА 30.07.2017.</t>
  </si>
  <si>
    <t>Лекови ван листе лекова ВА 30.08.2017.</t>
  </si>
  <si>
    <t>Ауто-мото савез,технички преглед за санитет.возило БГ 734 ЋЦ</t>
  </si>
  <si>
    <t>Ауто-мото савез осигурање, премија осигурања за санитет.возило БГ 734 ЋЦ</t>
  </si>
  <si>
    <t>Комунална такса за регистрац.санитет.возила БГ734 ЋЦ</t>
  </si>
  <si>
    <t>Завод за израду новчаница рег.налепнице унутрашња за санитет.возило БГ 734 ЋЦ</t>
  </si>
  <si>
    <t>МУП РС,рег.налеп.унутраш.за БГ 734 ЋЦ</t>
  </si>
  <si>
    <t>Управа за трезор, издав.потврде за регистрац. Санитет.возила БГ 734 ЋЦ</t>
  </si>
  <si>
    <t>Рента М.Половина - пресуда по Апелационом Суду 636 ИИ 273/17, за јуни</t>
  </si>
  <si>
    <t>Стање буџет.рачуна после плаћања 25.07.2017.</t>
  </si>
  <si>
    <t>27.07.2017.</t>
  </si>
  <si>
    <t>Стање средстава на дан 26.07.2017.године</t>
  </si>
  <si>
    <t>Средства уплаћена на буџетски рачун 26.07.2017.г</t>
  </si>
  <si>
    <t xml:space="preserve">РФЗО-лекови  у ЗУ јули први део </t>
  </si>
  <si>
    <t>РФЗО-цитостатици са Листе,јули други део 2017</t>
  </si>
  <si>
    <t>Пренос недост. средстава са сопст.рн на буџет  по извршеној контроли РФЗО, лекови ван листе лекова</t>
  </si>
  <si>
    <t>Извршена плаћања  са буџетског рачуна 26.07.2017</t>
  </si>
  <si>
    <t>Стање буџет.рачуна после плаћања 26.07.2017.</t>
  </si>
  <si>
    <t>28.07.2017.</t>
  </si>
  <si>
    <t>Стање средстава на дан 27.07.2017.године</t>
  </si>
  <si>
    <t>Средства уплаћена на буџетски рачун 27.07.2017.г</t>
  </si>
  <si>
    <t>Извршена плаћања  са буџетског рачуна 27.07.2017</t>
  </si>
  <si>
    <t>Цитостатици ВА 21.06.2017.</t>
  </si>
  <si>
    <t>Лекови ВА 04.07.2017.</t>
  </si>
  <si>
    <t>Стање буџет.рачуна после плаћања 27.07.2017.</t>
  </si>
  <si>
    <t>31.07.2017.</t>
  </si>
  <si>
    <t>Стање средстава на дан 28.07.2017.године</t>
  </si>
  <si>
    <t>Средства уплаћена на буџетски рачун 28.07.2017.г</t>
  </si>
  <si>
    <t>РФЗО-превоз запослених за август 2017.</t>
  </si>
  <si>
    <t>Извршена плаћања  са буџетског рачуна 28.07.2017</t>
  </si>
  <si>
    <t>Превоз август 2017</t>
  </si>
  <si>
    <t>Стање буџет.рачуна после плаћања 28.07.2017.</t>
  </si>
  <si>
    <t>01.08.2017.</t>
  </si>
  <si>
    <t>Стање средстава на дан 31.07.2017.године</t>
  </si>
  <si>
    <t>Средства уплаћена на буџетски рачун 31.07.2017.г</t>
  </si>
  <si>
    <t>РФЗО-финансирање запош.инвалиди, јули 2017</t>
  </si>
  <si>
    <t>РФЗО-накнада трошкова за погребне услуге, Петровић Весна</t>
  </si>
  <si>
    <t>Извршена плаћања  са буџетског рачуна 31.07.2017</t>
  </si>
  <si>
    <t xml:space="preserve">НИС Гаспром енергенти, бонови за бензин </t>
  </si>
  <si>
    <t>Стање буџет.рачуна после плаћања 31.07.2017.</t>
  </si>
  <si>
    <t>02.08.2017.</t>
  </si>
  <si>
    <t>Стање средстава на дан 01.08.2017.године</t>
  </si>
  <si>
    <t>Средства уплаћена на буџетски рачун 01.08.2017.г</t>
  </si>
  <si>
    <t>РФЗО-санитетски и медицински потрошни материјал јул први део</t>
  </si>
  <si>
    <t>Извршена плаћања  са буџетског рачуна 01.08.2017</t>
  </si>
  <si>
    <t>Погребне услуге Петровић Весна</t>
  </si>
  <si>
    <t>Отпремнина за пензију Костић Зорка</t>
  </si>
  <si>
    <t>ЈП Службени гласник,проф.за јавни позив 017-7, животне намирнице</t>
  </si>
  <si>
    <t>Стање буџет.рачуна после плаћања 01.08.2017.</t>
  </si>
  <si>
    <t>03.08.2017.</t>
  </si>
  <si>
    <t>Стање средстава на дан 02.08.2017.године</t>
  </si>
  <si>
    <t>Средства уплаћена на буџетски рачун 02.08.2017.г</t>
  </si>
  <si>
    <t>Пренос недостајућих  сред. са сопствен.рачуна на буџет за неуговорене раднике и стимулацију  јули други део</t>
  </si>
  <si>
    <t>Извршена плаћања  са буџетског рачуна 02.08.2017</t>
  </si>
  <si>
    <t>Санитетски материјал ВА 26.06.2017</t>
  </si>
  <si>
    <t>Лаборат.материјал и реагенси ВА 26.06.</t>
  </si>
  <si>
    <t>Стање буџет.рачуна после плаћања 02.08.2017.</t>
  </si>
  <si>
    <t>04.08.2017.</t>
  </si>
  <si>
    <t>Стање средстава на дан 03.08.2017.године</t>
  </si>
  <si>
    <t>Средства уплаћена на буџетски рачун 03.08.2017.г</t>
  </si>
  <si>
    <t>РФЗО-плате јули други  део</t>
  </si>
  <si>
    <t>Извршена плаћања  са буџетског рачуна 03.08.2017</t>
  </si>
  <si>
    <t>Консултанти, М.Ђорђевић, јуни</t>
  </si>
  <si>
    <t>Консултанти, јуни</t>
  </si>
  <si>
    <t>Casa de prestigio,завесе ѕа управу</t>
  </si>
  <si>
    <t>Зарада, јули други део</t>
  </si>
  <si>
    <t>Стање буџет.рачуна после плаћања 03.08.2017.</t>
  </si>
  <si>
    <t>07.08.2017.</t>
  </si>
  <si>
    <t>Стање средстава на дан 04.08.2017.године</t>
  </si>
  <si>
    <t>Средства уплаћена на буџетски рачун 04.08.2017.г</t>
  </si>
  <si>
    <t xml:space="preserve">РФЗО-крв и продукти од крви, јул други део </t>
  </si>
  <si>
    <t>Буџет-Министарство здравља инвестиције у објекте и опрему-, Messer Tehnogas</t>
  </si>
  <si>
    <t>Извршена плаћања  са буџетског рачуна 04.08.2017</t>
  </si>
  <si>
    <t>Пореска управа, за учешће инвалида, јули</t>
  </si>
  <si>
    <t>Mopex BID</t>
  </si>
  <si>
    <t>Стање буџет.рачуна после плаћања 04.08.2017.</t>
  </si>
  <si>
    <t>08.08.2017.</t>
  </si>
  <si>
    <t>Стање средстава на дан 07.08.2017.године</t>
  </si>
  <si>
    <t>Повраћај зараде Др М.Трбојевић, угашена партија кредита</t>
  </si>
  <si>
    <t>Пренос недост. средстава са сопст.рн на буџет  по извршеној контроли РФЗО, исхрана</t>
  </si>
  <si>
    <t>Извршена плаћања  са буџетског рачуна 07.08.2017</t>
  </si>
  <si>
    <t>Крв ВА 01.07.</t>
  </si>
  <si>
    <t>Messer Tehnogas,средства МЗ за инсталацију мед.гасова за АРТ</t>
  </si>
  <si>
    <t>Готовина за такси усл.Др Караџов</t>
  </si>
  <si>
    <t>Исхрана ВА 07.08.</t>
  </si>
  <si>
    <t>Стање буџет.рачуна после плаћања 07.08.2017.</t>
  </si>
  <si>
    <t>09.08.2017.</t>
  </si>
  <si>
    <t>Стање средстава на дан 08.08.2017.године</t>
  </si>
  <si>
    <t>Средства уплаћена на буџетски рачун 08.08.2017.г</t>
  </si>
  <si>
    <t>РФЗО-јубиларне награде - Јули 2017</t>
  </si>
  <si>
    <t>Извршена плаћања  са буџетског рачуна 08.08.2017</t>
  </si>
  <si>
    <t>Дунав осигурање рата за јуни 2017</t>
  </si>
  <si>
    <t>Дрегер техника, рачуни за сервис мед.опреме за јуни</t>
  </si>
  <si>
    <t>Миле Митровић за радове у купатилу на другом спрату-АРТ</t>
  </si>
  <si>
    <t>Електропрес, сервис и репарација пумпе хидроцила</t>
  </si>
  <si>
    <t>ID Com VA 08.08.</t>
  </si>
  <si>
    <t>Стање буџет.рачуна после плаћања 08.08.2017.</t>
  </si>
  <si>
    <t>10.08.2017.</t>
  </si>
  <si>
    <t>Стање средстава на дан 09.08.2017.године</t>
  </si>
  <si>
    <t>Извршена плаћања  са буџетског рачуна 09.08.2017</t>
  </si>
  <si>
    <t>Готовина, допуна за мобил.тел. за Др Станкић</t>
  </si>
  <si>
    <t>Јубиларне награде за јули</t>
  </si>
  <si>
    <t>Ауто-комерц, сервисирање санитет.возила</t>
  </si>
  <si>
    <t>Стање буџет.рачуна после плаћања 09.08.2017.</t>
  </si>
  <si>
    <t>11.08.2017.</t>
  </si>
  <si>
    <t>Стање средстава на дан 10.08.2017.године</t>
  </si>
  <si>
    <t>Средства уплаћена на буџетски рачун 09.08.2017.г</t>
  </si>
  <si>
    <t>Извршена плаћања  са буџетског рачуна 10.08.2017</t>
  </si>
  <si>
    <t>Екопримат, материјал за одржавање чистоће</t>
  </si>
  <si>
    <t>Лекови ван листе лекова ВА 10.08.</t>
  </si>
  <si>
    <t>Исхрана ВА 10.08.</t>
  </si>
  <si>
    <t>В.И.П. Обезбеђење</t>
  </si>
  <si>
    <t>Стање буџет.рачуна после плаћања 10.08.2017.</t>
  </si>
  <si>
    <t>14.08.2017.</t>
  </si>
  <si>
    <t>Стање средстава на дан 11.08.2017.године</t>
  </si>
  <si>
    <t>Средства уплаћена на буџетски рачун 11.08.2017.г</t>
  </si>
  <si>
    <t>Извршена плаћања  са буџетског рачуна 11.08.2017</t>
  </si>
  <si>
    <t>Тунел, прање санитет.возила</t>
  </si>
  <si>
    <t>Teknox group, сервис агрегата</t>
  </si>
  <si>
    <t>Стање буџет.рачуна после плаћања 11.08.2017.</t>
  </si>
  <si>
    <t>15.08.2017.</t>
  </si>
  <si>
    <t>Стање средстава на дан 14.08.2017.године</t>
  </si>
  <si>
    <t>Средства уплаћена на буџетски рачун 14.08.2017.г</t>
  </si>
  <si>
    <t>РФЗО-енергенти, јул други део</t>
  </si>
  <si>
    <t>РФЗО-исхрана пацијената, јул други део</t>
  </si>
  <si>
    <t>РФЗО-материјални и остали трошкови, јул други део 2017</t>
  </si>
  <si>
    <t>Извршена плаћања  са буџетског рачуна 14.08.2017</t>
  </si>
  <si>
    <t>Стање буџет.рачуна после плаћања 14.08.2017.</t>
  </si>
  <si>
    <t>16.08.2017.</t>
  </si>
  <si>
    <t>Стање средстава на дан 15.08.2017.године</t>
  </si>
  <si>
    <t>Средства уплаћена на буџетски рачун 15.08.2017.г</t>
  </si>
  <si>
    <t>Извршена плаћања  са буџетског рачуна 15.08.2017</t>
  </si>
  <si>
    <t>Исхрана ВА 31.08.</t>
  </si>
  <si>
    <t xml:space="preserve">Материјални трошкови </t>
  </si>
  <si>
    <t>Стање буџет.рачуна после плаћања 15.08.2017.</t>
  </si>
  <si>
    <t>17.08.2017.</t>
  </si>
  <si>
    <t>Стање средстава на дан 16.08.2017.године</t>
  </si>
  <si>
    <t>Средства уплаћена на буџетски рачун 16.08.2017.г</t>
  </si>
  <si>
    <t>Извршена плаћања  са буџетског рачуна 16.08.2017</t>
  </si>
  <si>
    <t>Стање буџет.рачуна после плаћања 16.08.2017.</t>
  </si>
  <si>
    <t>18.08.2017.</t>
  </si>
  <si>
    <t>Стање средстава на дан 17.08.2017.године</t>
  </si>
  <si>
    <t>РФЗО-плате август први  део</t>
  </si>
  <si>
    <t xml:space="preserve">РФЗО-лекови  у ЗУ јули други део </t>
  </si>
  <si>
    <t xml:space="preserve">РФЗО-крв и продукти од крви, август  први део </t>
  </si>
  <si>
    <t>Пренос недостајућих  сред. са сопствен.рачуна на буџет за неуговорене раднике  август први део</t>
  </si>
  <si>
    <t>Извршена плаћања  са буџетског рачуна 17.08.2017</t>
  </si>
  <si>
    <t>Зарада, август први део</t>
  </si>
  <si>
    <t>Мопекс БИД, материјал за одржавање чистоће</t>
  </si>
  <si>
    <t>Билогист, чаше за урин</t>
  </si>
  <si>
    <t>Стање буџет.рачуна после плаћања 17.08.2017.</t>
  </si>
  <si>
    <t>21.08.2017.</t>
  </si>
  <si>
    <t>22.08.2017.</t>
  </si>
  <si>
    <t>Стање средстава на дан 21.08.2017.године</t>
  </si>
  <si>
    <t>Средства уплаћена на буџетски рачун 21.08.2017.г</t>
  </si>
  <si>
    <t>РФЗО-цитостатици са Листе,август први део 2017</t>
  </si>
  <si>
    <t>Извршена плаћања  са буџетског рачуна 21.08.2017</t>
  </si>
  <si>
    <t>Цитостатици ВА 21.06. део рачуна</t>
  </si>
  <si>
    <t>ID Com, по рачунима</t>
  </si>
  <si>
    <t>Стање буџет.рачуна после плаћања 21.08.2017.</t>
  </si>
  <si>
    <t>23.08.2017.</t>
  </si>
  <si>
    <t>Стање средстава на дан 22.08.2017.године</t>
  </si>
  <si>
    <t>Средства уплаћена на буџетски рачун 22.08.2017.г</t>
  </si>
  <si>
    <t>РФЗО-санитетски и медицински потрошни материјал јул други део</t>
  </si>
  <si>
    <t>Пренос са сопствен.на буџет,Принудна наплата, М.Половина,Извршење рента</t>
  </si>
  <si>
    <t>Извршена плаћања  са буџетског рачуна 22.08.2017</t>
  </si>
  <si>
    <t>Лекови ван листе лекова ВА 31.08.</t>
  </si>
  <si>
    <t>Форел инжењеринг, ремонт паник расвете на Клиници</t>
  </si>
  <si>
    <t>Консултанти, јули</t>
  </si>
  <si>
    <t>Стање буџет.рачуна после плаћања 22.08.2017.</t>
  </si>
  <si>
    <t>24.08.2017.</t>
  </si>
  <si>
    <t>Стање средстава на дан 23.08.2017.године</t>
  </si>
  <si>
    <t>Средства уплаћена на буџетски рачун 23.08.2017.г</t>
  </si>
  <si>
    <t>Извршена плаћања  са буџетског рачуна 23.08.2017</t>
  </si>
  <si>
    <t>Санитет.материјал ВА 13.07.</t>
  </si>
  <si>
    <t>Лаборат.матер. и реагенси ВА 14.07.</t>
  </si>
  <si>
    <t>Олимпус, медицинска сијалица</t>
  </si>
  <si>
    <t>Енел ПС, проф.за замену батерије са уградњом и калибрацијом УПС-а за биохемију, нар.18052-2017-12498</t>
  </si>
  <si>
    <t>АРС-Нова, проф.за 8 диспензера за убрусе за АРТ, нар.18052-2017-12354</t>
  </si>
  <si>
    <t>Роломонт, поправка ролетни</t>
  </si>
  <si>
    <t>Породиљско болов. јуни</t>
  </si>
  <si>
    <t>Породиљско болов. јули</t>
  </si>
  <si>
    <t>Стање буџет.рачуна после плаћања 23.08.2017.</t>
  </si>
  <si>
    <t>25.08.2017.</t>
  </si>
  <si>
    <t>Стање средстава на дан 24.08.2017.године</t>
  </si>
  <si>
    <t>Средства уплаћена на буџетски рачун 24.08.2017.г</t>
  </si>
  <si>
    <t>Извршена плаћања  са буџетског рачуна 24.08.2017</t>
  </si>
  <si>
    <t>Стање буџет.рачуна после плаћања 24.08.2017.</t>
  </si>
  <si>
    <t>28.08.2017.</t>
  </si>
  <si>
    <t>Стање средстава на дан 25.08.2017.године</t>
  </si>
  <si>
    <t>Средства уплаћена на буџетски рачун 25.08.2017.г</t>
  </si>
  <si>
    <t>РФЗО-исхрана пацијената, август први део</t>
  </si>
  <si>
    <t>Извршена плаћања  са буџетског рачуна 25.08.2017</t>
  </si>
  <si>
    <t>Привредна Комора Србије,проф.за смарт картицу за кадровску службу М.Ђондовић</t>
  </si>
  <si>
    <t>Рента, Половина Марија, јули</t>
  </si>
  <si>
    <t>29.08.2017.</t>
  </si>
  <si>
    <t>Стање средстава на дан 28.08.2017.године</t>
  </si>
  <si>
    <t>Средства уплаћена на буџетски рачун 28.08.2017.г</t>
  </si>
  <si>
    <t>РФЗО-енергенти, август први део</t>
  </si>
  <si>
    <t>Извршена плаћања  са буџетског рачуна 28.08.2017</t>
  </si>
  <si>
    <t>Превоз за уговорене раднике, септембар</t>
  </si>
  <si>
    <t>ЈП ПТТ Србије, проф.за пријем поштан.пошиљки</t>
  </si>
  <si>
    <t>Стање буџет.рачуна после плаћања 28.08.2017.</t>
  </si>
  <si>
    <t>30.08.2017.</t>
  </si>
  <si>
    <t>Стање средстава на дан 29.08.2017.године</t>
  </si>
  <si>
    <t>Средства уплаћена на буџетски рачун 29.08.2017.г</t>
  </si>
  <si>
    <t>РФЗО-превоз запослених за септембар 2017.</t>
  </si>
  <si>
    <t>Извршена плаћања  са буџетског рачуна 29.08.2017</t>
  </si>
  <si>
    <t>ID COM-валута 03.09.2017</t>
  </si>
  <si>
    <t>Стање буџет.рачуна после плаћања 29.08.2017.</t>
  </si>
  <si>
    <t>31.08.2017.</t>
  </si>
  <si>
    <t>Стање средстава на дан 30.08.2017.године</t>
  </si>
  <si>
    <t>Средства уплаћена на буџетски рачун 30.08.2017.г</t>
  </si>
  <si>
    <t xml:space="preserve">РФЗО-лекови  у ЗУ август први део </t>
  </si>
  <si>
    <t>Извршена плаћања  са буџетског рачуна 30.08.2017</t>
  </si>
  <si>
    <t>Допуна за моб.тел-др Радојичић</t>
  </si>
  <si>
    <t>Стање буџет.рачуна после плаћања 30.08.2017.</t>
  </si>
  <si>
    <t>01.09.2017.</t>
  </si>
  <si>
    <t>Стање средстава на дан 31.08.2017.године</t>
  </si>
  <si>
    <t>Средства уплаћена на буџетски рачун 31.08.2017.г</t>
  </si>
  <si>
    <t>РФЗО-санитетски и медицински потрошни материјал август први део</t>
  </si>
  <si>
    <t>Извршена плаћања  са буџетског рачуна 31.08.2017</t>
  </si>
  <si>
    <t>Исплата лекови -валута 23.08.2017</t>
  </si>
  <si>
    <t xml:space="preserve">Тр.платног пр.са иностранством </t>
  </si>
  <si>
    <t>Стање буџет.рачуна после плаћања 31.08.2017.</t>
  </si>
  <si>
    <t>04.09.2017.</t>
  </si>
  <si>
    <t>Стање средстава на дан 01.09.2017.године</t>
  </si>
  <si>
    <t>Средства уплаћена на буџетски рачун 01.09.2017.г</t>
  </si>
  <si>
    <t>РФЗО-материјални и остали трошкови, август први део 2017</t>
  </si>
  <si>
    <t>Повраћај Neomedica,сан.материјал,угашен рачун</t>
  </si>
  <si>
    <t>Пренос са сопственог на буџет-свифт трошкови</t>
  </si>
  <si>
    <t>Извршена плаћања  са буџетског рачуна 01.09.2017</t>
  </si>
  <si>
    <t>Управа за Трезор-тр.пл.промета</t>
  </si>
  <si>
    <t>34.669.06</t>
  </si>
  <si>
    <t>Исплата сан.материјал-вал.31.07.2017</t>
  </si>
  <si>
    <t>Исплата лаб.материјал и реаг.-вал.31.07.2017</t>
  </si>
  <si>
    <t>Исплата исхрана вал.15.09.2017</t>
  </si>
  <si>
    <t>Стање буџет.рачуна после плаћања 01.09.2017.</t>
  </si>
  <si>
    <t>05.09.2017.</t>
  </si>
  <si>
    <t>Стање средстава на дан 04.09.2017.године</t>
  </si>
  <si>
    <t>Средства уплаћена на буџетски рачун 04.09.2017.г</t>
  </si>
  <si>
    <t>РФЗО-плате август други  део</t>
  </si>
  <si>
    <t xml:space="preserve">РФЗО-крв и продукти од крви, август  други део </t>
  </si>
  <si>
    <t>Пренос недостајућих  сред. са сопствен.рачуна на буџет за неуговорене раднике  август други део</t>
  </si>
  <si>
    <t>Извршена плаћања  са буџетског рачуна 04.09.2017</t>
  </si>
  <si>
    <t>Исплата сан.матер.Neomedica</t>
  </si>
  <si>
    <t>Исплата зарада август други део</t>
  </si>
  <si>
    <t>Стање буџет.рачуна после плаћања 04.09.2017.</t>
  </si>
  <si>
    <t>06.09.2017.</t>
  </si>
  <si>
    <t>Стање средстава на дан 05.09.2017.године</t>
  </si>
  <si>
    <t>Средства уплаћена на буџетски рачун 05.09.2017.г</t>
  </si>
  <si>
    <t>РФЗО-финансирање запош.инвалиди, август 2017</t>
  </si>
  <si>
    <t>Извршена плаћања  са буџетског рачуна 05.09.2017</t>
  </si>
  <si>
    <t>Исплата готовине преко благајне-такси услуге др Радојичић</t>
  </si>
  <si>
    <t>Исплата енергенти</t>
  </si>
  <si>
    <t>Исплата крв-ва.29.07.2017</t>
  </si>
  <si>
    <t>Исплата мат.тр.-Аки лифтови</t>
  </si>
  <si>
    <t>Мин.финансија-инвалиди август</t>
  </si>
  <si>
    <t>Стање буџет.рачуна после плаћања 05.09.2017.</t>
  </si>
  <si>
    <t>07.09.2017.</t>
  </si>
  <si>
    <t>Стање средстава на дан 06.09.2017.године</t>
  </si>
  <si>
    <t>Средства уплаћена на буџетски рачун 06.09.2017.г</t>
  </si>
  <si>
    <t>Извршена плаћања  са буџетског рачуна 06.09.2017</t>
  </si>
  <si>
    <t>Исплата материјални трошкови</t>
  </si>
  <si>
    <t>Стање буџет.рачуна после плаћања 06.09.2017.</t>
  </si>
  <si>
    <t>08.09.2017.</t>
  </si>
  <si>
    <t>Стање средстава на дан 07.09.2017.године</t>
  </si>
  <si>
    <t>Средства уплаћена на буџетски рачун 07.09.2017.г</t>
  </si>
  <si>
    <t>Извршена плаћања  са буџетског рачуна 07.09.2017</t>
  </si>
  <si>
    <t>Стање буџет.рачуна после плаћања 07.09.2017.</t>
  </si>
  <si>
    <t>11.09.2017.</t>
  </si>
  <si>
    <t>Стање средстава на дан 08.09.2017.године</t>
  </si>
  <si>
    <t>Средства уплаћена на буџетски рачун 08.09.2017.г</t>
  </si>
  <si>
    <t>Пренос недост. средстава са сопст.рн на буџет  на основу пруз.услуга пацијентима мимо РФЗО,енергенти</t>
  </si>
  <si>
    <t>Извршена плаћања  са буџетског рачуна 08.09.2017</t>
  </si>
  <si>
    <t>Исплата мат.трошкови</t>
  </si>
  <si>
    <t>Миле Митровић-аванс за замену вод.цеви испед наставног центра и архиве-нар.18052-2017-13920</t>
  </si>
  <si>
    <t>Милитариа-проф.за панталоне за раднике обезб.-нар.108520-2017-13915</t>
  </si>
  <si>
    <t>Стање буџет.рачуна после плаћања 08.09.2017.</t>
  </si>
  <si>
    <t>13.09.2017.</t>
  </si>
  <si>
    <t>Стање средстава на дан 12.09.2017.године</t>
  </si>
  <si>
    <t>Средства уплаћена на буџетски рачун 12.09.2017.г</t>
  </si>
  <si>
    <t>РФЗО-исхрана пацијената, август други део</t>
  </si>
  <si>
    <t>Извршена плаћања  са буџетског рачуна 12.09.2017</t>
  </si>
  <si>
    <t>ЈП ПТТ -проф.за пријем пошт.пошиљки</t>
  </si>
  <si>
    <t>Стање буџет.рачуна после плаћања 12.09.2017.</t>
  </si>
  <si>
    <t>14.09.2017.</t>
  </si>
  <si>
    <t>Стање средстава на дан 13.09.2017.године</t>
  </si>
  <si>
    <t>Средства уплаћена на буџетски рачун 13.09.2017.г</t>
  </si>
  <si>
    <t xml:space="preserve">РФЗО-лекови  у ЗУ август други део </t>
  </si>
  <si>
    <t>Пренос са сопствен.на буџет,Принудна наплата, М.Половина</t>
  </si>
  <si>
    <t>Извршена плаћања  са буџетског рачуна 13.09.2017</t>
  </si>
  <si>
    <t>Исплата исхрана ва.30.09.2017</t>
  </si>
  <si>
    <t>Стање буџет.рачуна после плаћања 13.09.2017.</t>
  </si>
  <si>
    <t>15.09.2017.</t>
  </si>
  <si>
    <t>Стање средстава на дан 14.09.2017.године</t>
  </si>
  <si>
    <t>Средства уплаћена на буџетски рачун 14.09.2017.г</t>
  </si>
  <si>
    <t>РФЗО-јубиларне награде - Август 2017</t>
  </si>
  <si>
    <t>Извршена плаћања  са буџетског рачуна 14.09.2017</t>
  </si>
  <si>
    <t>Исплата лекови валута 31.08.2017</t>
  </si>
  <si>
    <t>Стање буџет.рачуна после плаћања 14.09.2017.</t>
  </si>
  <si>
    <t>18.09.2017.</t>
  </si>
  <si>
    <t>Стање средстава на дан 15.09.2017.године</t>
  </si>
  <si>
    <t>Средства уплаћена на буџетски рачун 15.09.2017.г</t>
  </si>
  <si>
    <t>Извршена плаћања  са буџетског рачуна 15.09.2017</t>
  </si>
  <si>
    <t>Јубиларне награде-др Реља Лукић,август</t>
  </si>
  <si>
    <t>Стање буџет.рачуна после плаћања 15.09.2017.</t>
  </si>
  <si>
    <t>21.09.2017.</t>
  </si>
  <si>
    <t>Стање средстава на дан 20.09.2017.године</t>
  </si>
  <si>
    <t>Средства уплаћена на буџетски рачун 20.09.2017.г</t>
  </si>
  <si>
    <t>РФЗО-плате септембар први  део</t>
  </si>
  <si>
    <t>РФЗО-крв и продукти од крви,септембар први део</t>
  </si>
  <si>
    <t>РФЗО-цитостатици са Листе,август други део 2017</t>
  </si>
  <si>
    <t>РФЗО-енергенти,август други део</t>
  </si>
  <si>
    <t>РФЗО-материјални и остали трошкови, август други део 2017</t>
  </si>
  <si>
    <t>Министарство рада и соц.пол.-породиљско боловање август 2017</t>
  </si>
  <si>
    <t>Извршена плаћања  са буџетског рачуна 20.09.2017</t>
  </si>
  <si>
    <t>Породиљско боловање за август</t>
  </si>
  <si>
    <t>Стање буџет.рачуна после плаћања 19.09.2017.</t>
  </si>
  <si>
    <t>22.09.2017.</t>
  </si>
  <si>
    <t>Стање средстава на дан 21.09.2017.године</t>
  </si>
  <si>
    <t>Средства уплаћена на буџетски рачун 21.09.2017.г</t>
  </si>
  <si>
    <t>РФЗО-санитетски и медицински потрошни материјал август други део</t>
  </si>
  <si>
    <t>РФЗО-исхрана пацијената, септембар први део</t>
  </si>
  <si>
    <t>Извршена плаћања  са буџетског рачуна 21.09.2017</t>
  </si>
  <si>
    <t>Управа за Трезор, трошкови платног промета</t>
  </si>
  <si>
    <t>Стање буџет.рачуна после плаћања 21.09.2017.</t>
  </si>
  <si>
    <t>Стање средстава на дан 22.09.2017.године</t>
  </si>
  <si>
    <t>Средства уплаћена на буџетски рачун 22.09.2017.г</t>
  </si>
  <si>
    <t xml:space="preserve">РФЗО-лекови  у ЗУ септембар први део </t>
  </si>
  <si>
    <t>РФЗО-цитостатици са Листе, септембар први део 2017</t>
  </si>
  <si>
    <t>Извршена плаћања  са буџетског рачуна 22.09.2017</t>
  </si>
  <si>
    <t>Стање буџет.рачуна после плаћања 22.09.2017.</t>
  </si>
  <si>
    <t>26.09.2017.</t>
  </si>
  <si>
    <t>Стање средстава на дан 25.09.2017.године</t>
  </si>
  <si>
    <t>Средства уплаћена на буџетски рачун 25.09.2017.г</t>
  </si>
  <si>
    <t>Извршена плаћања  са буџетског рачуна 25.09.2017</t>
  </si>
  <si>
    <t>Рента М.Половина - пресуда по Апелационом Суду, август</t>
  </si>
  <si>
    <t>Стање буџет.рачуна после плаћања 25.09.2017.</t>
  </si>
  <si>
    <t>27.09.2017.</t>
  </si>
  <si>
    <t>Стање средстава на дан 26.09.2017.године</t>
  </si>
  <si>
    <t>Средства уплаћена на буџетски рачун 26.09.2017.г</t>
  </si>
  <si>
    <t>РФЗО-енергенти,септембар први део</t>
  </si>
  <si>
    <t>Извршена плаћања  са буџетског рачуна 26.09.2017</t>
  </si>
  <si>
    <t>Готовина, допуна за моб.тел.Др Станкић</t>
  </si>
  <si>
    <t>Погребне услуге по рачуну за смрт супруга Др Цимбаљевић</t>
  </si>
  <si>
    <t>Стање буџет.рачуна после плаћања 26.09.2017.</t>
  </si>
  <si>
    <t>25.09.2017.</t>
  </si>
  <si>
    <t>28.09.2017.</t>
  </si>
  <si>
    <t>Стање средстава на дан 27.09.2017.године</t>
  </si>
  <si>
    <t>Средства уплаћена на буџетски рачун 27.09.2017.г</t>
  </si>
  <si>
    <t>Повраћај средстава за превоз - угашен т.р. Ј.Прстојевић,Марков</t>
  </si>
  <si>
    <t>Извршена плаћања  са буџетског рачуна 27.09.2017</t>
  </si>
  <si>
    <t>Превоз, октобар</t>
  </si>
  <si>
    <t>Стање буџет.рачуна после плаћања 27.09.2017.</t>
  </si>
  <si>
    <t>29.09.2017.</t>
  </si>
  <si>
    <t>Стање средстава на дан 28.09.2017.године</t>
  </si>
  <si>
    <t>Средства уплаћена на буџетски рачун 28.09.2017.г</t>
  </si>
  <si>
    <t>Извршена плаћања  са буџетског рачуна 28.09.2017</t>
  </si>
  <si>
    <t>Превоз за октобар, Прстојевић Марков Јелена</t>
  </si>
  <si>
    <t xml:space="preserve">ЈП Пошта Србије, проф.171100000588 за пријем поштан.пошиљки </t>
  </si>
  <si>
    <t>Стање буџет.рачуна после плаћања 28.09.2017.</t>
  </si>
  <si>
    <t>02.10.2017.</t>
  </si>
  <si>
    <t>Стање средстава на дан 29.09.2017.године</t>
  </si>
  <si>
    <t>Средства уплаћена на буџетски рачун 29.09.2017.г</t>
  </si>
  <si>
    <t>РФЗО-превоз запослених за октобар 2017.</t>
  </si>
  <si>
    <t>Извршена плаћања  са буџетског рачуна 29.09.2017</t>
  </si>
  <si>
    <t>Симтекс, проф.7/17, 30 јастука за патологију трудноће</t>
  </si>
  <si>
    <t>Стање буџет.рачуна после плаћања 29.09.2017.</t>
  </si>
  <si>
    <t>03.10.2017.</t>
  </si>
  <si>
    <t>Стање средстава на дан 02.10.2017.године</t>
  </si>
  <si>
    <t>Средства уплаћена на буџетски рачун 02.10.2017.г</t>
  </si>
  <si>
    <t>РФЗО-финансирање запош.инвалиди, септембар 2017</t>
  </si>
  <si>
    <t>Извршена плаћања  са буџетског рачуна 02.10.2017</t>
  </si>
  <si>
    <t>Управа за трезор, трошкови платног промета</t>
  </si>
  <si>
    <t>Исхрана ВА 11.11.</t>
  </si>
  <si>
    <t>Лекови ВА 18.09.</t>
  </si>
  <si>
    <t>Стање буџет.рачуна после плаћања 02.10.2017.</t>
  </si>
  <si>
    <t>04.10.2017.</t>
  </si>
  <si>
    <t>Стање средстава на дан 03.10.2017.године</t>
  </si>
  <si>
    <t>Средства уплаћена на буџетски рачун 03.10.2017.г</t>
  </si>
  <si>
    <t>РФЗО-плате септембар други  део</t>
  </si>
  <si>
    <t>РФЗО-крв и продукти од крви,септембар други део</t>
  </si>
  <si>
    <t>Повраћај рате кредита В.Кршић ,Д.Савић</t>
  </si>
  <si>
    <t>Пренос недостајућих  сред. са сопствен.рачуна на буџет за неуговорене раднике  септембар други део</t>
  </si>
  <si>
    <t>Извршена плаћања  са буџетског рачуна 03.10.2017</t>
  </si>
  <si>
    <t>Зарада, септембар други део</t>
  </si>
  <si>
    <t>Допуна за моб.тел. Др Радојичић</t>
  </si>
  <si>
    <t>Стање буџет.рачуна после плаћања 03.10.2017.</t>
  </si>
  <si>
    <t>05.10.2017.</t>
  </si>
  <si>
    <t>Стање средстава на дан 04.10.2017.године</t>
  </si>
  <si>
    <t>Средства уплаћена на буџетски рачун 04.10.2017.г</t>
  </si>
  <si>
    <t>РФЗО-санитетски и медицински потрошни материјал септембар први део</t>
  </si>
  <si>
    <t>РФЗО-материјални и остали трошкови, септембар први део 2017</t>
  </si>
  <si>
    <t>Извршена плаћања  са буџетског рачуна 04.10.2017</t>
  </si>
  <si>
    <t>Крв ВА 31.08.</t>
  </si>
  <si>
    <t>Консултанти, август</t>
  </si>
  <si>
    <t>Рата кредита за Др Кршић и Д.Савић</t>
  </si>
  <si>
    <t>Стање буџет.рачуна после плаћања 04.10.2017.</t>
  </si>
  <si>
    <t>06.10.2017.</t>
  </si>
  <si>
    <t>Стање средстава на дан 05.10.2017.године</t>
  </si>
  <si>
    <t>Средства уплаћена на буџетски рачун 05.10.2017.г</t>
  </si>
  <si>
    <t>Погрешна уплата Синдикалне организац.ГАК НФ</t>
  </si>
  <si>
    <t>Извршена плаћања  са буџетског рачуна 05.10.2017</t>
  </si>
  <si>
    <t>Лаборат.матер.и реагенси ВА 15.08.2017.</t>
  </si>
  <si>
    <t>Санитет.матер. ВА 15.08.2017.</t>
  </si>
  <si>
    <t>Финансирање инвалида, септембар</t>
  </si>
  <si>
    <t>ЈП Пошта, проф.за пош.маркице</t>
  </si>
  <si>
    <t>Гигатрон, вага за мерење, одељење за инфек.отпад</t>
  </si>
  <si>
    <t>Стање буџет.рачуна после плаћања 05.10.2017.</t>
  </si>
  <si>
    <t>09.10.2017.</t>
  </si>
  <si>
    <t>Стање средстава на дан 06.10.2017.године</t>
  </si>
  <si>
    <t>Средства уплаћена на буџетски рачун 06.10.2017.г</t>
  </si>
  <si>
    <t xml:space="preserve">РФЗО-лекови  у ЗУ септембар други део </t>
  </si>
  <si>
    <t>Извршена плаћања  са буџетског рачуна 06.10.2017</t>
  </si>
  <si>
    <t>Повр грешком упл.средства од стране Синдиката ГАК НФ</t>
  </si>
  <si>
    <t>Миле Митровић, део рн, замена водов.цеви у архиви</t>
  </si>
  <si>
    <t>Стање буџет.рачуна после плаћања 06.10.2017.</t>
  </si>
  <si>
    <t>10.10.2017.</t>
  </si>
  <si>
    <t>Стање средстава на дан 09.10.2017.године</t>
  </si>
  <si>
    <t>Средства уплаћена на буџетски рачун 09.10.2017.г</t>
  </si>
  <si>
    <t>Извршена плаћања  са буџетског рачуна 09.10.2017</t>
  </si>
  <si>
    <t>Лекови ВА 24.09.</t>
  </si>
  <si>
    <t>Биологист, санитет.матер.</t>
  </si>
  <si>
    <t>Стање буџет.рачуна после плаћања 09.10.2017.</t>
  </si>
  <si>
    <t>11.10.2017.</t>
  </si>
  <si>
    <t>Стање средстава на дан 10.10.2017.године</t>
  </si>
  <si>
    <t>Средства уплаћена на буџетски рачун 10.10.2017.г</t>
  </si>
  <si>
    <t>Пренос  средстава са сопствен.на буџет, лекови ван листе лекова,дулколакс</t>
  </si>
  <si>
    <t>Извршена плаћања  са буџетског рачуна 10.10.2017</t>
  </si>
  <si>
    <t>Стање буџет.рачуна после плаћања 10.10.2017.</t>
  </si>
  <si>
    <t>12.10.2017.</t>
  </si>
  <si>
    <t>Стање средстава на дан 11.10.2017.године</t>
  </si>
  <si>
    <t>Средства уплаћена на буџетски рачун 11.10.2017.г</t>
  </si>
  <si>
    <t>РФЗО-цитостатици са Листе, септембар други део 2017</t>
  </si>
  <si>
    <t>РФЗО-исхрана пацијената, септембар други део</t>
  </si>
  <si>
    <t>Извршена плаћања  са буџетског рачуна 11.10.2017</t>
  </si>
  <si>
    <t>Управа за трезор трош.платног промета</t>
  </si>
  <si>
    <t>Стање буџет.рачуна после плаћања 11.10.2017.</t>
  </si>
  <si>
    <t>13.10.2017.</t>
  </si>
  <si>
    <t>Стање средстава на дан 12.10.2017.године</t>
  </si>
  <si>
    <t>Средства уплаћена на буџетски рачун 12.10.2017.г</t>
  </si>
  <si>
    <t>РФЗО- отпремнина за Проф.Др Пророчић</t>
  </si>
  <si>
    <t>РФЗО-јубиларне награде - Септембар 2017</t>
  </si>
  <si>
    <t>Повраћај рате кредита С.Тодоровић</t>
  </si>
  <si>
    <t>Енергенти ВА 31.10.</t>
  </si>
  <si>
    <t>Цитостатици ВА 25.07.</t>
  </si>
  <si>
    <t>Санитет.матер.</t>
  </si>
  <si>
    <t>Лаборат.матер.</t>
  </si>
  <si>
    <t>Стање буџет.рачуна после плаћања 12.10.2017.</t>
  </si>
  <si>
    <t>16.10.2017.</t>
  </si>
  <si>
    <t>Стање средстава на дан 13.10.2017.године</t>
  </si>
  <si>
    <t>Пренос  средстава са сопствен.на буџет, Прилог 7, за такси услуге</t>
  </si>
  <si>
    <t>Извршена плаћања  са буџетског рачуна 13.10.2017</t>
  </si>
  <si>
    <t>Отпремнина за пензију Др М.Пророчић</t>
  </si>
  <si>
    <t>Јубиларне награде, септембар</t>
  </si>
  <si>
    <t>Водич, проф.за 12 сталака за епрувете за трансфуз.нар.180522017-13463</t>
  </si>
  <si>
    <t>Стање буџет.рачуна после плаћања 13.10.2017.</t>
  </si>
  <si>
    <t>17.10.2017.</t>
  </si>
  <si>
    <t>Стање средстава на дан 16.10.2017.године</t>
  </si>
  <si>
    <t>Средства уплаћена на буџетски рачун 16.10.2017.г</t>
  </si>
  <si>
    <t>Извршена плаћања  са буџетског рачуна 16.10.2017</t>
  </si>
  <si>
    <t>Артехо, сервис УЗ апарата</t>
  </si>
  <si>
    <t>Стање буџет.рачуна после плаћања 16.10.2017.</t>
  </si>
  <si>
    <t>18.10.2017.</t>
  </si>
  <si>
    <t>Стање средстава на дан 17.10.2017.године</t>
  </si>
  <si>
    <t>Средства уплаћена на буџетски рачун 17.10.2017.г</t>
  </si>
  <si>
    <t>Извршена плаћања  са буџетског рачуна 17.10.2017</t>
  </si>
  <si>
    <t>V.I.P. Security</t>
  </si>
  <si>
    <t>Стање буџет.рачуна после плаћања 17.10.2017.</t>
  </si>
  <si>
    <t>19.10.2017.</t>
  </si>
  <si>
    <t>Стање средстава на дан 18.10.2017.године</t>
  </si>
  <si>
    <t>Средства уплаћена на буџетски рачун 18.10.2017.г</t>
  </si>
  <si>
    <t>РФЗО-плате октобар први  део</t>
  </si>
  <si>
    <t>РФЗО-крв и продукти од крви,октобар први део</t>
  </si>
  <si>
    <t>Извршена плаћања  са буџетског рачуна 18.10.2017</t>
  </si>
  <si>
    <t>Зарада, октобар први део</t>
  </si>
  <si>
    <t>Стање буџет.рачуна после плаћања 18.10.2017.</t>
  </si>
  <si>
    <t>20.10.2017.</t>
  </si>
  <si>
    <t>Стање средстава на дан 19.10.2017.године</t>
  </si>
  <si>
    <t>Средства уплаћена на буџетски рачун 19.10.2017.г</t>
  </si>
  <si>
    <t>РФЗО-санитетски и медицински потрошни материјал септембар други део</t>
  </si>
  <si>
    <t>РФЗО-материјални и остали трошкови, септембар други део 2017</t>
  </si>
  <si>
    <t>Извршена плаћања  са буџетског рачуна 19.10.2017</t>
  </si>
  <si>
    <t>Институт за трансф.крви</t>
  </si>
  <si>
    <t>Стање буџет.рачуна после плаћања 19.10.2017.</t>
  </si>
  <si>
    <t>23.10.2017.</t>
  </si>
  <si>
    <t>Стање средстава на дан 21.10.2017.године</t>
  </si>
  <si>
    <t>Средства уплаћена на буџетски рачун 21.10.2017.г</t>
  </si>
  <si>
    <t>РФЗО-цитостатици са Листе, октобар први део 2017</t>
  </si>
  <si>
    <t>РФЗО-исхрана пацијената, октобар први део</t>
  </si>
  <si>
    <t>Министарство рада и соц.пол.-породиљско боловање, август и септембар  2017</t>
  </si>
  <si>
    <t>Извршена плаћања  са буџетског рачуна 21.10.2017</t>
  </si>
  <si>
    <t>Стање буџет.рачуна после плаћања 21.10.2017.</t>
  </si>
  <si>
    <t>24.10.2017.</t>
  </si>
  <si>
    <t>Стање средстава на дан 23.10.2017.године</t>
  </si>
  <si>
    <t>Средства уплаћена на буџетски рачун 23.10.2017.г</t>
  </si>
  <si>
    <t xml:space="preserve">РФЗО-лекови  у ЗУ октобар први део </t>
  </si>
  <si>
    <t>Извршена плаћања  са буџетског рачуна 23.10.2017</t>
  </si>
  <si>
    <t>Породиљско боловање</t>
  </si>
  <si>
    <t>Цитостатици ВА 19.09.</t>
  </si>
  <si>
    <t>Стање буџет.рачуна после плаћања 23.10.2017.</t>
  </si>
  <si>
    <t>25.10.2017.</t>
  </si>
  <si>
    <t>Стање средстава на дан 24.10.2017.године</t>
  </si>
  <si>
    <t>Средства уплаћена на буџетски рачун 24.10.2017.г</t>
  </si>
  <si>
    <t>Извршена плаћања  са буџетског рачуна 24.10.2017</t>
  </si>
  <si>
    <t>Лекови ВА 09.10.</t>
  </si>
  <si>
    <t>Стање буџет.рачуна после плаћања 24.10.2017.</t>
  </si>
  <si>
    <t>26.10.2017.</t>
  </si>
  <si>
    <t>Стање средстава на дан 25.10.2017.године</t>
  </si>
  <si>
    <t>Средства уплаћена на буџетски рачун 25.10.2017.г</t>
  </si>
  <si>
    <t>Извршена плаћања  са буџетског рачуна 25.10.2017</t>
  </si>
  <si>
    <t>Службени гласник, објава тендера, матер.за хигијену</t>
  </si>
  <si>
    <t>ЈП ПТТ, проф.за 200 доплатних маркица</t>
  </si>
  <si>
    <t>Стање буџет.рачуна после плаћања 25.10.2017.</t>
  </si>
  <si>
    <t>27.10.2017.</t>
  </si>
  <si>
    <t>Стање средстава на дан 26.10.2017.године</t>
  </si>
  <si>
    <t>Средства уплаћена на буџетски рачун 26.10.2017.г</t>
  </si>
  <si>
    <t>РФЗО-санитетски и медицински потрошни материјал октобар први део</t>
  </si>
  <si>
    <t>РФЗО-енергенти,октобар први део</t>
  </si>
  <si>
    <t>Извршена плаћања  са буџетског рачуна 26.10.2017</t>
  </si>
  <si>
    <t>Апотека Београд, плаћени рачуни по опомени за санитет.материјал</t>
  </si>
  <si>
    <t>Стање буџет.рачуна после плаћања 26.10.2017.</t>
  </si>
  <si>
    <t>30.10.2017.</t>
  </si>
  <si>
    <t>Стање средстава на дан 27.10.2017.године</t>
  </si>
  <si>
    <t>Извршена плаћања  са буџетског рачуна 27.10.2017</t>
  </si>
  <si>
    <t>Стање буџет.рачуна после плаћања 27.10.2017.</t>
  </si>
  <si>
    <t>01.11.2017.</t>
  </si>
  <si>
    <t>Стање средстава на дан 31.10.2017.године</t>
  </si>
  <si>
    <t>Средства уплаћена на буџетски рачун 31.10.2017.г</t>
  </si>
  <si>
    <t>РФЗО-превоз запослених за новембар 2017.</t>
  </si>
  <si>
    <t>Буџет-Министарство здравља инвестиције у објекте и опрему- за лаборат.намештај Елплин</t>
  </si>
  <si>
    <t>Пренос  средстава са сопствен.на буџет за материјал.трошкове Медика пројект</t>
  </si>
  <si>
    <t>Извршена плаћања  са буџетског рачуна 31.10.2017</t>
  </si>
  <si>
    <t>Материјални трошкови по опомени Медика пројект</t>
  </si>
  <si>
    <t>Стање буџет.рачуна после плаћања 31.10.2017.</t>
  </si>
  <si>
    <t>02.11.2017.</t>
  </si>
  <si>
    <t>Стање средстава на дан 01.11.2017.године</t>
  </si>
  <si>
    <t>Средства уплаћена на буџетски рачун 01.11.2017.г</t>
  </si>
  <si>
    <t>РФЗО-материјални и остали трошкови, октобар први део 2017</t>
  </si>
  <si>
    <t xml:space="preserve">Пренос  средстава са сопствен.на буџет за материјал.трошкове </t>
  </si>
  <si>
    <t>Извршена плаћања  са буџетског рачуна 01.11.2017</t>
  </si>
  <si>
    <t>Стање буџет.рачуна после плаћања 01.11.2017.</t>
  </si>
  <si>
    <t>03.11.2017.</t>
  </si>
  <si>
    <t>Стање средстава на дан 02.11.2017.године</t>
  </si>
  <si>
    <t>Средства уплаћена на буџетски рачун 02.11.2017.г</t>
  </si>
  <si>
    <t>РФЗО-финансирање запош.инвалиди, октобар 2017</t>
  </si>
  <si>
    <t>Извршена плаћања  са буџетског рачуна 02.11.2017</t>
  </si>
  <si>
    <t>Готовина, роба разна техничка за АРТ</t>
  </si>
  <si>
    <t>Пореска управа, финансирање зарада особа са инвалидитетом</t>
  </si>
  <si>
    <t>Стање буџет.рачуна после плаћања 02.11.2017.</t>
  </si>
  <si>
    <t>06.11.2017.</t>
  </si>
  <si>
    <t>Стање средстава на дан 03.11.2017.године</t>
  </si>
  <si>
    <t>Средства уплаћена на буџетски рачун 03.11.2017.г</t>
  </si>
  <si>
    <t>РФЗО-плате октобар други  део</t>
  </si>
  <si>
    <t>РФЗО-крв и продукти од крви,октобар други део</t>
  </si>
  <si>
    <t>Пренос недостајућих  сред. са сопствен.рачуна на буџет за стимулацију  и додатке октобар други део</t>
  </si>
  <si>
    <t>Извршена плаћања  са буџетског рачуна 03.11.2017</t>
  </si>
  <si>
    <t>Зарада, октобар други део</t>
  </si>
  <si>
    <t>Стање буџет.рачуна после плаћања 03.11.2017.</t>
  </si>
  <si>
    <t>07.11.2017.</t>
  </si>
  <si>
    <t>Стање средстава на дан 06.11.2017.године</t>
  </si>
  <si>
    <t>Средства уплаћена на буџетски рачун 06.11.2017.г</t>
  </si>
  <si>
    <t>Извршена плаћања  са буџетског рачуна 06.11.2017</t>
  </si>
  <si>
    <t>Крв ВА 23.09.</t>
  </si>
  <si>
    <t>ЈП ПТТ, проф.за пријем пош.пошиљки</t>
  </si>
  <si>
    <t>Стање буџет.рачуна после плаћања 06.11.2017.</t>
  </si>
  <si>
    <t>08.11.2017.</t>
  </si>
  <si>
    <t>Стање средстава на дан 07.11.2017.године</t>
  </si>
  <si>
    <t>Средства уплаћена на буџетски рачун 07.11.2017.г</t>
  </si>
  <si>
    <t xml:space="preserve">РФЗО-лекови  у ЗУ октобар други део </t>
  </si>
  <si>
    <t>РФЗО-цитостатици са Листе, октобар други део 2017</t>
  </si>
  <si>
    <t>Извршена плаћања  са буџетског рачуна 07.11.2017</t>
  </si>
  <si>
    <t>Санитет.материјал Сириусфарм</t>
  </si>
  <si>
    <t>Стање буџет.рачуна после плаћања 07.11.2017.</t>
  </si>
  <si>
    <t>09.11.2017.</t>
  </si>
  <si>
    <t>Стање средстава на дан 08.11.2017.године</t>
  </si>
  <si>
    <t>Средства уплаћена на буџетски рачун 08.11.2017.г</t>
  </si>
  <si>
    <t>РФЗО-јубиларне награде - Октобар 2017</t>
  </si>
  <si>
    <t>Извршена плаћања  са буџетског рачуна 08.11.2017</t>
  </si>
  <si>
    <t>Стање буџет.рачуна после плаћања 08.11.2017.</t>
  </si>
  <si>
    <t>10.11.2017.</t>
  </si>
  <si>
    <t>Стање средстава на дан 09.11.2017.године</t>
  </si>
  <si>
    <t>Средства уплаћена на буџетски рачун 09.11.2017.г</t>
  </si>
  <si>
    <t>Извршена плаћања  са буџетског рачуна 09.11.2017</t>
  </si>
  <si>
    <t>Јубиларне награде,октобар</t>
  </si>
  <si>
    <t>Водич, медицинска средства</t>
  </si>
  <si>
    <t>Стање буџет.рачуна после плаћања 09.11.2017.</t>
  </si>
  <si>
    <t>13.11.2017.</t>
  </si>
  <si>
    <t>Стање средстава на дан 10.11.2017.године</t>
  </si>
  <si>
    <t>Средства уплаћена на буџетски рачун 10.11.2017.г</t>
  </si>
  <si>
    <t>Извршена плаћања  са буџетског рачуна 10.11.2017</t>
  </si>
  <si>
    <t>Стање буџет.рачуна после плаћања 10.11.2017.</t>
  </si>
  <si>
    <t>14.11.2017.</t>
  </si>
  <si>
    <t>Стање средстава на дан 13.11.2017.године</t>
  </si>
  <si>
    <t>Средства уплаћена на буџетски рачун 13.11.2017.г</t>
  </si>
  <si>
    <t>РФЗО-енергенти,октобар други део</t>
  </si>
  <si>
    <t>РФЗО-исхрана пацијената, октобар други део</t>
  </si>
  <si>
    <t>Извршена плаћања  са буџетског рачуна 13.11.2017</t>
  </si>
  <si>
    <t>Лекови ВА 23.10.</t>
  </si>
  <si>
    <t>ЈП Службени гласник, проф за јавни позив 017-10, лаборат.реагенси за апарат Абот</t>
  </si>
  <si>
    <t xml:space="preserve">ЈП Службени гласник, проф за објаву о додељеним уговорима за храну,јав.наб.017-7 </t>
  </si>
  <si>
    <t>Консултанти, септембар, Др С.Дикић</t>
  </si>
  <si>
    <t>Стање буџет.рачуна после плаћања 13.11.2017.</t>
  </si>
  <si>
    <t>15.11.2017.</t>
  </si>
  <si>
    <t>Стање средстава на дан 14.11.2017.године</t>
  </si>
  <si>
    <t>Средства уплаћена на буџетски рачун 14.11.2017.г</t>
  </si>
  <si>
    <t>Извршена плаћања  са буџетског рачуна 14.11.2017</t>
  </si>
  <si>
    <t>Консултанти, септембар</t>
  </si>
  <si>
    <t>Мопекс бид,хигијена</t>
  </si>
  <si>
    <t>Исхрана, ВА 30.11.</t>
  </si>
  <si>
    <t>Енергенти БГД Електране</t>
  </si>
  <si>
    <t>Стање буџет.рачуна после плаћања 14.11.2017.</t>
  </si>
  <si>
    <t>16.11.2017.</t>
  </si>
  <si>
    <t>Стање средстава на дан 15.11.2017.године</t>
  </si>
  <si>
    <t>Средства уплаћена на буџетски рачун 15.11.2017.г</t>
  </si>
  <si>
    <t>Извршена плаћања  са буџетског рачуна 15.11.2017</t>
  </si>
  <si>
    <t>Медицински факултет, Др Ј.Гашић</t>
  </si>
  <si>
    <t>Стање буџет.рачуна после плаћања 15.11.2017.</t>
  </si>
  <si>
    <t>17.11.2017.</t>
  </si>
  <si>
    <t>Стање средстава на дан 16.11.2017.године</t>
  </si>
  <si>
    <t>Средства уплаћена на буџетски рачун 16.11.2017.г</t>
  </si>
  <si>
    <t>Извршена плаћања  са буџетског рачуна 16.11.2017</t>
  </si>
  <si>
    <t>Допуна за моб.тел.-Др.Вера Станкић</t>
  </si>
  <si>
    <t>Стање буџет.рачуна после плаћања 16.11.2017.</t>
  </si>
  <si>
    <t>20.11.2017.</t>
  </si>
  <si>
    <t>Стање средстава на дан 17.11.2017.године</t>
  </si>
  <si>
    <t>Средства уплаћена на буџетски рачун 17.11.2017.г</t>
  </si>
  <si>
    <t>РФЗО-плате новембар први  део</t>
  </si>
  <si>
    <t>РФЗО-крв и продукти од крви,новембар први део</t>
  </si>
  <si>
    <t>Извршена плаћања  са буџетског рачуна 17.11.2017</t>
  </si>
  <si>
    <t>В.И.П.-обезбеђење објекта за август 2017</t>
  </si>
  <si>
    <t>Зарада-новембар први део,уговорени радници</t>
  </si>
  <si>
    <t>Стање буџет.рачуна после плаћања 17.11.2017.</t>
  </si>
  <si>
    <t>21.11.2017.</t>
  </si>
  <si>
    <t>Стање средстава на дан 20.11.2017.године</t>
  </si>
  <si>
    <t>Средства уплаћена на буџетски рачун 20.11.2017.г</t>
  </si>
  <si>
    <t>РФЗО-санитетски и медицински потрошни материјал октобар други део</t>
  </si>
  <si>
    <t>РФЗО-материјални и остали трошкови, октобар други део 2017</t>
  </si>
  <si>
    <t>Извршена плаћања  са буџетског рачуна 20.11.2017</t>
  </si>
  <si>
    <t>Крв ВА 10.10.</t>
  </si>
  <si>
    <t>Призма Крагујевац, проф. за 2 мерача притиска и 2 стетоскопа за АРТ, нар.18052-2017-17697</t>
  </si>
  <si>
    <t>Дућан, проф.за 4 канте велике за АРТ, нар.18052-2017-17684</t>
  </si>
  <si>
    <t>Ју Сорбон, проф.за мушему 15 м за АРТ,нар.18052-2017-17698</t>
  </si>
  <si>
    <t>WINWIN Shop,проф.за HDMI кабал за АРТ,нар.18052-2017-17706</t>
  </si>
  <si>
    <t>Стање буџет.рачуна после плаћања 20.11.2017.</t>
  </si>
  <si>
    <t>22.11.2017.</t>
  </si>
  <si>
    <t>Стање средстава на дан 21.11.2017.године</t>
  </si>
  <si>
    <t>Средства уплаћена на буџетски рачун 21.11.2017.г</t>
  </si>
  <si>
    <t>Извршена плаћања  са буџетског рачуна 21.11.2017</t>
  </si>
  <si>
    <t>Санитет.материјал ВА 03.09.</t>
  </si>
  <si>
    <t>Лаборат.материјал, 03.09.</t>
  </si>
  <si>
    <t>Материјални трошкови ВА 30.06.</t>
  </si>
  <si>
    <t>Стање буџет.рачуна после плаћања 21.11.2017.</t>
  </si>
  <si>
    <t>23.11.2017.</t>
  </si>
  <si>
    <t>Стање средстава на дан 22.11.2017.године</t>
  </si>
  <si>
    <t>Средства уплаћена на буџетски рачун 22.11.2017.г</t>
  </si>
  <si>
    <t>Министарство рада и соц.пол.-породиљско боловање, октобар  2017</t>
  </si>
  <si>
    <t>Пренос са сопственог на буџет за материјал.трошкове по Записнику контроле РФЗО</t>
  </si>
  <si>
    <t>Извршена плаћања  са буџетског рачуна 22.11.2017</t>
  </si>
  <si>
    <t>Стање буџет.рачуна после плаћања 22.11.2017.</t>
  </si>
  <si>
    <t>24.11.2017.</t>
  </si>
  <si>
    <t>Стање средстава на дан 23.11.2017.године</t>
  </si>
  <si>
    <t>Средства уплаћена на буџетски рачун 23.11.2017.г</t>
  </si>
  <si>
    <t>Пазар од 22.11.2017-погрешно уплаћена средства на буџетски рачун</t>
  </si>
  <si>
    <t>Повраћај рате кредита С,Тодоровић</t>
  </si>
  <si>
    <t>Извршена плаћања  са буџетског рачуна 23.11.2017</t>
  </si>
  <si>
    <t>Исплата породиљско бол.за октобар 2017</t>
  </si>
  <si>
    <t>Пренос погрешно уплаћених средстава са буџета на сопствени рачун</t>
  </si>
  <si>
    <t>Стање буџет.рачуна после плаћања 23.11.2017.</t>
  </si>
  <si>
    <t>27.11.2017.</t>
  </si>
  <si>
    <t>Стање средстава на дан 24.11.2017.године</t>
  </si>
  <si>
    <t>Средства уплаћена на буџетски рачун 24.11.2017.г</t>
  </si>
  <si>
    <t>Извршена плаћања  са буџетског рачуна 24.11.2017</t>
  </si>
  <si>
    <t>Кантал, проф.за мердевине металне за АРТ, нар.18052-2017-18473</t>
  </si>
  <si>
    <t>Стање буџет.рачуна после плаћања 24.11.2017.</t>
  </si>
  <si>
    <t>28.11.2017.</t>
  </si>
  <si>
    <t>Стање средстава на дан 27.11.2017.године</t>
  </si>
  <si>
    <t>Средства уплаћена на буџетски рачун 27.11.2017.г</t>
  </si>
  <si>
    <t>Извршена плаћања  са буџетског рачуна 27.11.2017</t>
  </si>
  <si>
    <t>Превоз, децембар</t>
  </si>
  <si>
    <t>Унион плус климатизација, сервис клима</t>
  </si>
  <si>
    <t>Стање буџет.рачуна после плаћања 27.11.2017.</t>
  </si>
  <si>
    <t>29.11.2017.</t>
  </si>
  <si>
    <t>Стање средстава на дан 28.11.2017.године</t>
  </si>
  <si>
    <t>Средства уплаћена на буџетски рачун 28.11.2017.г</t>
  </si>
  <si>
    <t xml:space="preserve">РФЗО-лекови  у ЗУ новембар први део </t>
  </si>
  <si>
    <t>РФЗО-цитостатици са Листе, новембар први део 2017</t>
  </si>
  <si>
    <t>РФЗО-исхрана пацијената, новембар први део</t>
  </si>
  <si>
    <t>Извршена плаћања  са буџетског рачуна 28.11.2017</t>
  </si>
  <si>
    <t>Стање буџет.рачуна после плаћања 28.11.2017.</t>
  </si>
  <si>
    <t>30.11.2017.</t>
  </si>
  <si>
    <t>Стање средстава на дан 29.11.2017.године</t>
  </si>
  <si>
    <t>Средства уплаћена на буџетски рачун 29.11.2017.г</t>
  </si>
  <si>
    <t>РФЗО-превоз запослених за децембар 2017.</t>
  </si>
  <si>
    <t>Извршена плаћања  са буџетског рачуна 29.11.2017</t>
  </si>
  <si>
    <t>Готовина, СИ Комерц, водоинсталатерска роба</t>
  </si>
  <si>
    <t>Телеком, фиксна и мобилна телефон. ВА 20.09.</t>
  </si>
  <si>
    <t>Лекови ВА 05.11.2017.</t>
  </si>
  <si>
    <t>Цитостатици ВА 20.10.</t>
  </si>
  <si>
    <t>Лекови ван листе лекова ВА 31.12.</t>
  </si>
  <si>
    <t>Исхрана ВА 15.12.</t>
  </si>
  <si>
    <t>Стање буџет.рачуна после плаћања 29.11.2017.</t>
  </si>
  <si>
    <t>01.12.2017.</t>
  </si>
  <si>
    <t>Стање средстава на дан 30.11.2017.године</t>
  </si>
  <si>
    <t>Средства уплаћена на буџетски рачун 30.11.2017.г</t>
  </si>
  <si>
    <t>РФЗО-енергенти,новембар први део</t>
  </si>
  <si>
    <t>Извршена плаћања  са буџетског рачуна 30.11.2017</t>
  </si>
  <si>
    <t>Стање буџет.рачуна после плаћања 30.11.2017.</t>
  </si>
  <si>
    <t>04.12.2017.</t>
  </si>
  <si>
    <t>Стање средстава на дан 01.12.2017.године</t>
  </si>
  <si>
    <t>Средства уплаћена на буџетски рачун 01.12.2017.г</t>
  </si>
  <si>
    <t>РФЗО-плате новембар други  део</t>
  </si>
  <si>
    <t>РФЗО-крв и продукти од крви,новембар други део</t>
  </si>
  <si>
    <t>РФЗО-санитетски и медицински потрошни материјал новембар први део</t>
  </si>
  <si>
    <t>Пренос недостајућих  сред. са сопствен.рачуна на буџет за стимулацију  и додатке новембар други део</t>
  </si>
  <si>
    <t>Извршена плаћања  са буџетског рачуна 01.12.2017</t>
  </si>
  <si>
    <t>Готовина, техничка роба</t>
  </si>
  <si>
    <t>Консултанти, октобар</t>
  </si>
  <si>
    <t>Зарада, новембар други део</t>
  </si>
  <si>
    <t>Стање буџет.рачуна после плаћања 01.12.2017.</t>
  </si>
  <si>
    <t>05.12.2017.</t>
  </si>
  <si>
    <t>Стање средстава на дан 04.12.2017.године</t>
  </si>
  <si>
    <t>Средства уплаћена на буџетски рачун 04.12.2017.г</t>
  </si>
  <si>
    <t>РФЗО-финансирање запош.инвалиди, новембар 2017</t>
  </si>
  <si>
    <t>Извршена плаћања  са буџетског рачуна 04.12.2017</t>
  </si>
  <si>
    <t>Крв ВА 23.10.</t>
  </si>
  <si>
    <t>Материјал.трошкови</t>
  </si>
  <si>
    <t>Пореска управа, учешће у финан.инвалида, новембар</t>
  </si>
  <si>
    <t>Санитет.материјал</t>
  </si>
  <si>
    <t>Стање буџет.рачуна после плаћања 04.12.2017.</t>
  </si>
  <si>
    <t>06.12.2017.</t>
  </si>
  <si>
    <t>Стање средстава на дан 05.12.2017.године</t>
  </si>
  <si>
    <t>Средства уплаћена на буџетски рачун 05.12.2017.г</t>
  </si>
  <si>
    <t>Извршена плаћања  са буџетског рачуна 05.12.2017</t>
  </si>
  <si>
    <t>Допуна за моб.телефон-др.Радојичић</t>
  </si>
  <si>
    <t>Стање буџет.рачуна после плаћања 05.12.2017.</t>
  </si>
  <si>
    <t>07.12.2017.</t>
  </si>
  <si>
    <t>Стање средстава на дан 06.12.2017.године</t>
  </si>
  <si>
    <t>Средства уплаћена на буџетски рачун 06.12.2017.г</t>
  </si>
  <si>
    <t>Извршена плаћања  са буџетског рачуна 06.12.2017</t>
  </si>
  <si>
    <t>ТР Зона-с,антирост спреј за патологију трудноће</t>
  </si>
  <si>
    <t>Стање буџет.рачуна после плаћања 06.12.2017.</t>
  </si>
  <si>
    <t>08.12.2017.</t>
  </si>
  <si>
    <t>Стање средстава на дан 07.12.2017.године</t>
  </si>
  <si>
    <t>Средства уплаћена на буџетски рачун 07.12.2017.г</t>
  </si>
  <si>
    <t>Извршена плаћања  са буџетског рачуна 07.12.2017</t>
  </si>
  <si>
    <t>Стање буџет.рачуна после плаћања 07.12.2017.</t>
  </si>
  <si>
    <t>11.12.2017.</t>
  </si>
  <si>
    <t>Стање средстава на дан 08.12.2017.године</t>
  </si>
  <si>
    <t>Средства уплаћена на буџетски рачун 08.12.2017.г</t>
  </si>
  <si>
    <t>РФЗО-енергенти,новембар други део</t>
  </si>
  <si>
    <t>РФЗО-исхрана пацијената, новембар други део</t>
  </si>
  <si>
    <t>РФЗО-материјални и остали трошкови, новембар други део 2017</t>
  </si>
  <si>
    <t>Извршена плаћања  са буџетског рачуна 08.12.2017</t>
  </si>
  <si>
    <t>Стање буџет.рачуна после плаћања 08.12.2017.</t>
  </si>
  <si>
    <t>12.12.2017.</t>
  </si>
  <si>
    <t>Стање средстава на дан 11.12.2017.године</t>
  </si>
  <si>
    <t>Средства уплаћена на буџетски рачун 11.12.2017.г</t>
  </si>
  <si>
    <t xml:space="preserve">РФЗО-лекови  у ЗУ новембар други део </t>
  </si>
  <si>
    <t>РФЗО-цитостатици са Листе, новембар други део 2017</t>
  </si>
  <si>
    <t>Извршена плаћања  са буџетског рачуна 11.12.2017</t>
  </si>
  <si>
    <t>Енергенти ВА 15.12.</t>
  </si>
  <si>
    <t>Стање буџет.рачуна после плаћања 11.12.2017.</t>
  </si>
  <si>
    <t>13.12.2017.</t>
  </si>
  <si>
    <t>Стање средстава на дан 12.12.2017.године</t>
  </si>
  <si>
    <t>Средства уплаћена на буџетски рачун 12.12.2017.г</t>
  </si>
  <si>
    <t>Извршена плаћања  са буџетског рачуна 12.12.2017</t>
  </si>
  <si>
    <t>Цитостатици ВА 17.10.</t>
  </si>
  <si>
    <t>Лекови ВА 12.12.</t>
  </si>
  <si>
    <t>Миле Митровић, проф.за демонтажу вентил.канала,међуспрат и приземље, 70% АВ. Нар.18052-2017-19125</t>
  </si>
  <si>
    <t>Миле Митровић, проф.за уградњу писоара и умиваоника за АРТ, 70% АВ. Нар.18052-2017-17702</t>
  </si>
  <si>
    <t>Стање буџет.рачуна после плаћања 12.12.2017.</t>
  </si>
  <si>
    <t>14.12.2017.</t>
  </si>
  <si>
    <t>Стање средстава на дан 13.12.2017.године</t>
  </si>
  <si>
    <t>Средства уплаћена на буџетски рачун 13.12.2017.г</t>
  </si>
  <si>
    <t>Извршена плаћања  са буџетског рачуна 13.12.2017</t>
  </si>
  <si>
    <t>Санитет.материјал ВА 30.09.</t>
  </si>
  <si>
    <t>Лаборат.материјал ВА 30.09.</t>
  </si>
  <si>
    <t>Симтекс, проф.за дамаст за кухињу,нар.18052-2017-19122</t>
  </si>
  <si>
    <t>Стање буџет.рачуна после плаћања 13.12.2017.</t>
  </si>
  <si>
    <t>15.12.2017.</t>
  </si>
  <si>
    <t>Стање средстава на дан 14.12.2017.године</t>
  </si>
  <si>
    <t>Средства уплаћена на буџетски рачун 14.12.2017.г</t>
  </si>
  <si>
    <t>РФЗО- отпремнина за Николић Душицу</t>
  </si>
  <si>
    <t>Извршена плаћања  са буџетског рачуна 14.12.2017</t>
  </si>
  <si>
    <t xml:space="preserve">Фимас, кухињски прибор </t>
  </si>
  <si>
    <t>Стање буџет.рачуна после плаћања 14.12.2017.</t>
  </si>
  <si>
    <t>18.12.2017.</t>
  </si>
  <si>
    <t>Стање средстава на дан 15.12.2017.године</t>
  </si>
  <si>
    <t>Средства уплаћена на буџетски рачун 15.12.2017.г</t>
  </si>
  <si>
    <t>Министарство рада и соц.пол.-породиљско боловање, новембар 2017</t>
  </si>
  <si>
    <t>Извршена плаћања  са буџетског рачуна 15.12.2017</t>
  </si>
  <si>
    <t>Отпремнина за пензију Николић Душица</t>
  </si>
  <si>
    <t>Стање буџет.рачуна после плаћања 15.12.2017.</t>
  </si>
  <si>
    <t>19.12.2017.</t>
  </si>
  <si>
    <t>Стање средстава на дан 18.12.2017.године</t>
  </si>
  <si>
    <t>Средства уплаћена на буџетски рачун 18.12.2017.г</t>
  </si>
  <si>
    <t>РФЗО-плате децембар први  део</t>
  </si>
  <si>
    <t>РФЗО-крв и продукти од крви,децембар први део</t>
  </si>
  <si>
    <t>РФЗО-јубиларне награде - Новембар 2017</t>
  </si>
  <si>
    <t>Извршена плаћања  са буџетског рачуна 18.12.2017</t>
  </si>
  <si>
    <t>Породиљско боловање, новембар</t>
  </si>
  <si>
    <t>Зарада, децембар први део</t>
  </si>
  <si>
    <t>Стање буџет.рачуна после плаћања 18.12.2017.</t>
  </si>
  <si>
    <t>20.12.2017.</t>
  </si>
  <si>
    <t>Стање средстава на дан 19.12.2017.године</t>
  </si>
  <si>
    <t>Средства уплаћена на буџетски рачун 19.12.2017.г</t>
  </si>
  <si>
    <t>Извршена плаћања  са буџетског рачуна 19.12.2017</t>
  </si>
  <si>
    <t>Јубиларне награде, новембар</t>
  </si>
  <si>
    <t>Крв ВА 08.11.</t>
  </si>
  <si>
    <t>Нетикс, проф.за рачунарску опрему за повезив.рачунара на рачунар.мрежу, нар.18052-2017-19762</t>
  </si>
  <si>
    <t>Стање буџет.рачуна после плаћања 19.12.2017.</t>
  </si>
  <si>
    <t>21.12.2017.</t>
  </si>
  <si>
    <t>Стање средстава на дан 20.12.2017.године</t>
  </si>
  <si>
    <t>Средства уплаћена на буџетски рачун 20.12.2017.г</t>
  </si>
  <si>
    <t>РФЗО-санитетски и медицински потрошни материјал децембар други део</t>
  </si>
  <si>
    <t>Извршена плаћања  са буџетског рачуна 20.12.2017</t>
  </si>
  <si>
    <t>Готовина, СЗТР Срећко, нарезивање кључа за курире</t>
  </si>
  <si>
    <t>СТР АС Ауто, проф.за зимску опрему за санитет.возила, нар.18052-2017-19604</t>
  </si>
  <si>
    <t>Стање буџет.рачуна после плаћања 20.12.2017.</t>
  </si>
  <si>
    <t>22.12.2017.</t>
  </si>
  <si>
    <t>Стање средстава на дан 21.12.2017.године</t>
  </si>
  <si>
    <t>Средства уплаћена на буџетски рачун 21.12.2017.г</t>
  </si>
  <si>
    <t>Извршена плаћања  са буџетског рачуна 21.12.2017</t>
  </si>
  <si>
    <t>Санитет.потрош.матер. ВА 30.09. и део октобар</t>
  </si>
  <si>
    <t>Лаборат.матер. ВА 30.09. и део октобар</t>
  </si>
  <si>
    <t>Стање буџет.рачуна после плаћања 21.12.2017.</t>
  </si>
  <si>
    <t>25.12.2017.</t>
  </si>
  <si>
    <t>Стање средстава на дан 22.12.2017.године</t>
  </si>
  <si>
    <t>Средства уплаћена на буџетски рачун 22.12.2017.г</t>
  </si>
  <si>
    <t>Извршена плаћања  са буџетског рачуна 22.12.2017</t>
  </si>
  <si>
    <t>Kим-тек, проф.за поправку 2 пегле у вешерају, нар.18052-2017-19891</t>
  </si>
  <si>
    <t>Стање буџет.рачуна после плаћања 22.12.2017.</t>
  </si>
  <si>
    <t>26.12.2017.</t>
  </si>
  <si>
    <t>Стање средстава на дан 25.12.2017.године</t>
  </si>
  <si>
    <t>Средства уплаћена на буџетски рачун 25.12.2017.г</t>
  </si>
  <si>
    <t>Буџет-Министарство здравља инвестиције у објекте и опрему- реконструкција Клинике Јадран</t>
  </si>
  <si>
    <t>Извршена плаћања  са буџетског рачуна 25.12.2017</t>
  </si>
  <si>
    <t>Готовина, молерски материјал</t>
  </si>
  <si>
    <t>ЈП ПТТ Србија, проф.за пријем пош.пошиљки</t>
  </si>
  <si>
    <t>Јадран, прва прим.ситуац.за радове на Клиници-МЗ</t>
  </si>
  <si>
    <t>Стање буџет.рачуна после плаћања 25.12.2017.</t>
  </si>
  <si>
    <t>27.12.2017.</t>
  </si>
  <si>
    <t>Стање средстава на дан 26.12.2017.године</t>
  </si>
  <si>
    <t>Средства уплаћена на буџетски рачун 26.12.2017.г</t>
  </si>
  <si>
    <t xml:space="preserve">РФЗО-лекови  у ЗУ децембар први део </t>
  </si>
  <si>
    <t>РФЗО-крв и продукти од крви,децембар други део</t>
  </si>
  <si>
    <t>РФЗО-санитетски и медицински потрошни материјал децембар први део</t>
  </si>
  <si>
    <t>РФЗО-исхрана пацијената, децембар први део</t>
  </si>
  <si>
    <t>Извршена плаћања  са буџетског рачуна 26.12.2017</t>
  </si>
  <si>
    <t>Превоз, јануар 2018.</t>
  </si>
  <si>
    <t>Стање буџет.рачуна после плаћања 26.12.2017.</t>
  </si>
  <si>
    <t>28.12.2017.</t>
  </si>
  <si>
    <t>Стање средстава на дан 27.12.2017.године</t>
  </si>
  <si>
    <t>Средства уплаћена на буџетски рачун 27.12.2017.г</t>
  </si>
  <si>
    <t>РФЗО-цитостатици са Листе, децембар први део 2017</t>
  </si>
  <si>
    <t>РФЗО- отпремнина за Арсенијевић Славицу</t>
  </si>
  <si>
    <t>Извршена плаћања  са буџетског рачуна 27.12.2017</t>
  </si>
  <si>
    <t>Превоз, јануар Рудић Светлана</t>
  </si>
  <si>
    <t>Бонови за бензин</t>
  </si>
  <si>
    <t>Санитет.матер. ВА 30.10.</t>
  </si>
  <si>
    <t>Лаборат.матер.ВА 30.10.</t>
  </si>
  <si>
    <t>Стање буџет.рачуна после плаћања 27.12.2017.</t>
  </si>
  <si>
    <t>29.12.2017.</t>
  </si>
  <si>
    <t>Стање средстава на дан 28.12.2017.године</t>
  </si>
  <si>
    <t>Средства уплаћена на буџетски рачун 28.12.2017.г</t>
  </si>
  <si>
    <t>РФЗО- отпремнина за Раковић Слободанка</t>
  </si>
  <si>
    <t>Извршена плаћања  са буџетског рачуна 28.12.2017</t>
  </si>
  <si>
    <t>Отпремнина за Арсенијевић Славицу</t>
  </si>
  <si>
    <t>Цитостатици ВА 24.10.</t>
  </si>
  <si>
    <t>Медицински факултет Др С.Станимировић</t>
  </si>
  <si>
    <t>Стање буџет.рачуна после плаћања 28.12.2017.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</si>
</sst>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5" fillId="2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/>
    <xf numFmtId="0" fontId="2" fillId="2" borderId="2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 applyAlignment="1">
      <alignment horizontal="right"/>
    </xf>
    <xf numFmtId="2" fontId="2" fillId="2" borderId="2" xfId="0" applyNumberFormat="1" applyFont="1" applyFill="1" applyBorder="1"/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2" fontId="2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/>
    <xf numFmtId="4" fontId="7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4" fontId="5" fillId="3" borderId="2" xfId="0" applyNumberFormat="1" applyFont="1" applyFill="1" applyBorder="1" applyAlignment="1"/>
    <xf numFmtId="49" fontId="0" fillId="3" borderId="2" xfId="0" applyNumberFormat="1" applyFill="1" applyBorder="1" applyAlignment="1">
      <alignment horizontal="center"/>
    </xf>
    <xf numFmtId="4" fontId="5" fillId="3" borderId="2" xfId="0" applyNumberFormat="1" applyFont="1" applyFill="1" applyBorder="1"/>
    <xf numFmtId="4" fontId="6" fillId="3" borderId="2" xfId="0" applyNumberFormat="1" applyFont="1" applyFill="1" applyBorder="1"/>
    <xf numFmtId="4" fontId="2" fillId="3" borderId="2" xfId="0" applyNumberFormat="1" applyFont="1" applyFill="1" applyBorder="1"/>
    <xf numFmtId="4" fontId="7" fillId="3" borderId="2" xfId="0" applyNumberFormat="1" applyFont="1" applyFill="1" applyBorder="1" applyAlignment="1"/>
    <xf numFmtId="49" fontId="2" fillId="3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/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4" fontId="8" fillId="2" borderId="6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" fontId="7" fillId="2" borderId="4" xfId="0" applyNumberFormat="1" applyFont="1" applyFill="1" applyBorder="1" applyAlignment="1">
      <alignment horizontal="left" vertical="top" wrapText="1"/>
    </xf>
    <xf numFmtId="4" fontId="7" fillId="2" borderId="5" xfId="0" applyNumberFormat="1" applyFont="1" applyFill="1" applyBorder="1" applyAlignment="1">
      <alignment horizontal="left" vertical="top" wrapText="1"/>
    </xf>
    <xf numFmtId="4" fontId="7" fillId="2" borderId="6" xfId="0" applyNumberFormat="1" applyFont="1" applyFill="1" applyBorder="1" applyAlignment="1">
      <alignment horizontal="left" vertical="top" wrapText="1"/>
    </xf>
    <xf numFmtId="4" fontId="9" fillId="2" borderId="4" xfId="0" applyNumberFormat="1" applyFont="1" applyFill="1" applyBorder="1" applyAlignment="1">
      <alignment horizontal="left"/>
    </xf>
    <xf numFmtId="4" fontId="9" fillId="2" borderId="5" xfId="0" applyNumberFormat="1" applyFont="1" applyFill="1" applyBorder="1" applyAlignment="1">
      <alignment horizontal="left"/>
    </xf>
    <xf numFmtId="4" fontId="9" fillId="2" borderId="6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left" wrapText="1"/>
    </xf>
    <xf numFmtId="4" fontId="2" fillId="3" borderId="5" xfId="0" applyNumberFormat="1" applyFont="1" applyFill="1" applyBorder="1" applyAlignment="1">
      <alignment horizontal="left" wrapText="1"/>
    </xf>
    <xf numFmtId="4" fontId="2" fillId="3" borderId="6" xfId="0" applyNumberFormat="1" applyFont="1" applyFill="1" applyBorder="1" applyAlignment="1">
      <alignment horizontal="left" wrapText="1"/>
    </xf>
    <xf numFmtId="4" fontId="4" fillId="3" borderId="4" xfId="0" applyNumberFormat="1" applyFont="1" applyFill="1" applyBorder="1" applyAlignment="1">
      <alignment horizontal="center" vertical="top"/>
    </xf>
    <xf numFmtId="4" fontId="4" fillId="3" borderId="5" xfId="0" applyNumberFormat="1" applyFont="1" applyFill="1" applyBorder="1" applyAlignment="1">
      <alignment horizontal="center" vertical="top"/>
    </xf>
    <xf numFmtId="4" fontId="2" fillId="3" borderId="4" xfId="0" applyNumberFormat="1" applyFont="1" applyFill="1" applyBorder="1" applyAlignment="1">
      <alignment horizontal="left" vertical="top" wrapText="1"/>
    </xf>
    <xf numFmtId="4" fontId="2" fillId="3" borderId="5" xfId="0" applyNumberFormat="1" applyFont="1" applyFill="1" applyBorder="1" applyAlignment="1">
      <alignment horizontal="left" vertical="top" wrapText="1"/>
    </xf>
    <xf numFmtId="4" fontId="6" fillId="3" borderId="4" xfId="0" applyNumberFormat="1" applyFont="1" applyFill="1" applyBorder="1" applyAlignment="1">
      <alignment horizontal="left" vertical="top" wrapText="1"/>
    </xf>
    <xf numFmtId="4" fontId="6" fillId="3" borderId="5" xfId="0" applyNumberFormat="1" applyFont="1" applyFill="1" applyBorder="1" applyAlignment="1">
      <alignment horizontal="left" vertical="top" wrapText="1"/>
    </xf>
    <xf numFmtId="4" fontId="2" fillId="3" borderId="6" xfId="0" applyNumberFormat="1" applyFont="1" applyFill="1" applyBorder="1" applyAlignment="1">
      <alignment horizontal="left" vertical="top" wrapText="1"/>
    </xf>
    <xf numFmtId="4" fontId="7" fillId="3" borderId="4" xfId="0" applyNumberFormat="1" applyFont="1" applyFill="1" applyBorder="1" applyAlignment="1">
      <alignment horizontal="left" vertical="top" wrapText="1"/>
    </xf>
    <xf numFmtId="4" fontId="7" fillId="3" borderId="5" xfId="0" applyNumberFormat="1" applyFont="1" applyFill="1" applyBorder="1" applyAlignment="1">
      <alignment horizontal="left" vertical="top" wrapText="1"/>
    </xf>
    <xf numFmtId="4" fontId="7" fillId="3" borderId="6" xfId="0" applyNumberFormat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4" fontId="8" fillId="3" borderId="4" xfId="0" applyNumberFormat="1" applyFont="1" applyFill="1" applyBorder="1" applyAlignment="1">
      <alignment horizontal="left" vertical="top" wrapText="1"/>
    </xf>
    <xf numFmtId="4" fontId="8" fillId="3" borderId="5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4" fontId="10" fillId="3" borderId="4" xfId="0" applyNumberFormat="1" applyFont="1" applyFill="1" applyBorder="1" applyAlignment="1">
      <alignment horizontal="left" vertical="top" wrapText="1"/>
    </xf>
    <xf numFmtId="4" fontId="10" fillId="3" borderId="5" xfId="0" applyNumberFormat="1" applyFont="1" applyFill="1" applyBorder="1" applyAlignment="1">
      <alignment horizontal="left" vertical="top" wrapText="1"/>
    </xf>
    <xf numFmtId="4" fontId="9" fillId="3" borderId="4" xfId="0" applyNumberFormat="1" applyFont="1" applyFill="1" applyBorder="1" applyAlignment="1">
      <alignment horizontal="left" vertical="top" wrapText="1"/>
    </xf>
    <xf numFmtId="4" fontId="9" fillId="3" borderId="5" xfId="0" applyNumberFormat="1" applyFont="1" applyFill="1" applyBorder="1" applyAlignment="1">
      <alignment horizontal="left" vertical="top" wrapText="1"/>
    </xf>
    <xf numFmtId="4" fontId="9" fillId="3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theme" Target="theme/theme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worksheet" Target="worksheets/sheet2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38" Type="http://schemas.openxmlformats.org/officeDocument/2006/relationships/worksheet" Target="worksheets/sheet238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223" Type="http://schemas.openxmlformats.org/officeDocument/2006/relationships/worksheet" Target="worksheets/sheet223.xml"/><Relationship Id="rId228" Type="http://schemas.openxmlformats.org/officeDocument/2006/relationships/worksheet" Target="worksheets/sheet228.xml"/><Relationship Id="rId244" Type="http://schemas.openxmlformats.org/officeDocument/2006/relationships/worksheet" Target="worksheets/sheet244.xml"/><Relationship Id="rId249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worksheet" Target="worksheets/sheet218.xml"/><Relationship Id="rId234" Type="http://schemas.openxmlformats.org/officeDocument/2006/relationships/worksheet" Target="worksheets/sheet234.xml"/><Relationship Id="rId239" Type="http://schemas.openxmlformats.org/officeDocument/2006/relationships/worksheet" Target="worksheets/sheet239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0" Type="http://schemas.openxmlformats.org/officeDocument/2006/relationships/calcChain" Target="calcChain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0" Type="http://schemas.openxmlformats.org/officeDocument/2006/relationships/worksheet" Target="worksheets/sheet240.xml"/><Relationship Id="rId245" Type="http://schemas.openxmlformats.org/officeDocument/2006/relationships/worksheet" Target="worksheets/sheet245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worksheet" Target="worksheets/sheet21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0" Type="http://schemas.openxmlformats.org/officeDocument/2006/relationships/worksheet" Target="worksheets/sheet230.xml"/><Relationship Id="rId235" Type="http://schemas.openxmlformats.org/officeDocument/2006/relationships/worksheet" Target="worksheets/sheet235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worksheet" Target="worksheets/sheet220.xml"/><Relationship Id="rId225" Type="http://schemas.openxmlformats.org/officeDocument/2006/relationships/worksheet" Target="worksheets/sheet225.xml"/><Relationship Id="rId241" Type="http://schemas.openxmlformats.org/officeDocument/2006/relationships/worksheet" Target="worksheets/sheet241.xml"/><Relationship Id="rId246" Type="http://schemas.openxmlformats.org/officeDocument/2006/relationships/worksheet" Target="worksheets/sheet246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abSelected="1" workbookViewId="0">
      <selection activeCell="K23" sqref="K23"/>
    </sheetView>
  </sheetViews>
  <sheetFormatPr defaultRowHeight="15" x14ac:dyDescent="0.25"/>
  <cols>
    <col min="2" max="2" width="17" customWidth="1"/>
    <col min="3" max="3" width="12.5703125" customWidth="1"/>
    <col min="4" max="4" width="11.85546875" customWidth="1"/>
    <col min="5" max="5" width="22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2102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2103</v>
      </c>
      <c r="C7" s="211"/>
      <c r="D7" s="212"/>
      <c r="E7" s="7">
        <v>60682051.280000001</v>
      </c>
    </row>
    <row r="8" spans="1:5" x14ac:dyDescent="0.25">
      <c r="A8" s="6" t="s">
        <v>9</v>
      </c>
      <c r="B8" s="213" t="s">
        <v>2104</v>
      </c>
      <c r="C8" s="214"/>
      <c r="D8" s="215"/>
      <c r="E8" s="8">
        <v>214906.61</v>
      </c>
    </row>
    <row r="9" spans="1:5" x14ac:dyDescent="0.25">
      <c r="A9" s="9">
        <v>2.1</v>
      </c>
      <c r="B9" s="201" t="s">
        <v>2036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2084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2085</v>
      </c>
      <c r="C12" s="202"/>
      <c r="D12" s="203"/>
      <c r="E12" s="10">
        <v>0</v>
      </c>
    </row>
    <row r="13" spans="1:5" x14ac:dyDescent="0.25">
      <c r="A13" s="9">
        <v>2.4</v>
      </c>
      <c r="B13" s="201" t="s">
        <v>2086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2094</v>
      </c>
      <c r="C14" s="202"/>
      <c r="D14" s="203"/>
      <c r="E14" s="10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2087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2105</v>
      </c>
      <c r="C20" s="202"/>
      <c r="D20" s="203"/>
      <c r="E20" s="10">
        <v>211456.61</v>
      </c>
    </row>
    <row r="21" spans="1:5" x14ac:dyDescent="0.25">
      <c r="A21" s="9">
        <v>2.12</v>
      </c>
      <c r="B21" s="201" t="s">
        <v>2038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3450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2075</v>
      </c>
      <c r="C27" s="202"/>
      <c r="D27" s="203"/>
      <c r="E27" s="10">
        <v>0</v>
      </c>
    </row>
    <row r="28" spans="1:5" x14ac:dyDescent="0.25">
      <c r="A28" s="9">
        <v>2.19</v>
      </c>
      <c r="B28" s="201" t="s">
        <v>2029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60896957.890000001</v>
      </c>
    </row>
    <row r="41" spans="1:5" x14ac:dyDescent="0.25">
      <c r="A41" s="6" t="s">
        <v>46</v>
      </c>
      <c r="B41" s="225" t="s">
        <v>2106</v>
      </c>
      <c r="C41" s="226"/>
      <c r="D41" s="227"/>
      <c r="E41" s="18">
        <v>532581.61</v>
      </c>
    </row>
    <row r="42" spans="1:5" x14ac:dyDescent="0.25">
      <c r="A42" s="6"/>
      <c r="B42" s="201" t="s">
        <v>2107</v>
      </c>
      <c r="C42" s="202"/>
      <c r="D42" s="203"/>
      <c r="E42" s="19">
        <v>211456.61</v>
      </c>
    </row>
    <row r="43" spans="1:5" x14ac:dyDescent="0.25">
      <c r="A43" s="6"/>
      <c r="B43" s="201" t="s">
        <v>2108</v>
      </c>
      <c r="C43" s="202"/>
      <c r="D43" s="203"/>
      <c r="E43" s="19">
        <v>285125</v>
      </c>
    </row>
    <row r="44" spans="1:5" x14ac:dyDescent="0.25">
      <c r="A44" s="6"/>
      <c r="B44" s="201" t="s">
        <v>2109</v>
      </c>
      <c r="C44" s="202"/>
      <c r="D44" s="203"/>
      <c r="E44" s="19">
        <v>36000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2110</v>
      </c>
      <c r="C57" s="229"/>
      <c r="D57" s="230"/>
      <c r="E57" s="20">
        <f>-E41+E40</f>
        <v>60364376.280000001</v>
      </c>
    </row>
  </sheetData>
  <mergeCells count="54"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4:B4"/>
    <mergeCell ref="D4:E4"/>
    <mergeCell ref="A6:D6"/>
    <mergeCell ref="B7:D7"/>
    <mergeCell ref="B8:D8"/>
    <mergeCell ref="B9:D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6" sqref="I16"/>
    </sheetView>
  </sheetViews>
  <sheetFormatPr defaultRowHeight="15" x14ac:dyDescent="0.25"/>
  <cols>
    <col min="2" max="2" width="17.140625" customWidth="1"/>
    <col min="3" max="3" width="12.42578125" customWidth="1"/>
    <col min="4" max="4" width="10.140625" customWidth="1"/>
    <col min="5" max="5" width="21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2026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2027</v>
      </c>
      <c r="C7" s="211"/>
      <c r="D7" s="212"/>
      <c r="E7" s="7">
        <v>36018059.189999998</v>
      </c>
    </row>
    <row r="8" spans="1:5" x14ac:dyDescent="0.25">
      <c r="A8" s="6" t="s">
        <v>9</v>
      </c>
      <c r="B8" s="213" t="s">
        <v>2028</v>
      </c>
      <c r="C8" s="214"/>
      <c r="D8" s="215"/>
      <c r="E8" s="8">
        <v>2977428.55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3050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2029</v>
      </c>
      <c r="C28" s="202"/>
      <c r="D28" s="203"/>
      <c r="E28" s="10">
        <v>2479341.31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>
        <v>495037.24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38995487.739999995</v>
      </c>
    </row>
    <row r="41" spans="1:5" x14ac:dyDescent="0.25">
      <c r="A41" s="6" t="s">
        <v>46</v>
      </c>
      <c r="B41" s="225" t="s">
        <v>2030</v>
      </c>
      <c r="C41" s="226"/>
      <c r="D41" s="227"/>
      <c r="E41" s="18">
        <v>211456.61</v>
      </c>
    </row>
    <row r="42" spans="1:5" x14ac:dyDescent="0.25">
      <c r="A42" s="6"/>
      <c r="B42" s="201" t="s">
        <v>2031</v>
      </c>
      <c r="C42" s="202"/>
      <c r="D42" s="203"/>
      <c r="E42" s="19">
        <v>211456.61</v>
      </c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2032</v>
      </c>
      <c r="C57" s="229"/>
      <c r="D57" s="230"/>
      <c r="E57" s="20">
        <f>-E41+E40</f>
        <v>38784031.129999995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H11" sqref="H11"/>
    </sheetView>
  </sheetViews>
  <sheetFormatPr defaultRowHeight="15" x14ac:dyDescent="0.25"/>
  <cols>
    <col min="2" max="2" width="15.5703125" customWidth="1"/>
    <col min="3" max="3" width="13.5703125" customWidth="1"/>
    <col min="4" max="4" width="15.42578125" customWidth="1"/>
    <col min="5" max="5" width="19.28515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1324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1325</v>
      </c>
      <c r="C8" s="211"/>
      <c r="D8" s="212"/>
      <c r="E8" s="7">
        <v>5910337.6200000001</v>
      </c>
    </row>
    <row r="9" spans="1:5" x14ac:dyDescent="0.25">
      <c r="A9" s="6" t="s">
        <v>9</v>
      </c>
      <c r="B9" s="213" t="s">
        <v>1326</v>
      </c>
      <c r="C9" s="214"/>
      <c r="D9" s="215"/>
      <c r="E9" s="8">
        <v>777348.2</v>
      </c>
    </row>
    <row r="10" spans="1:5" x14ac:dyDescent="0.25">
      <c r="A10" s="9">
        <v>2.1</v>
      </c>
      <c r="B10" s="201" t="s">
        <v>1298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1308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1225</v>
      </c>
      <c r="C18" s="202"/>
      <c r="D18" s="203"/>
      <c r="E18" s="10" t="s">
        <v>0</v>
      </c>
    </row>
    <row r="19" spans="1:5" x14ac:dyDescent="0.25">
      <c r="A19" s="9">
        <v>2.9</v>
      </c>
      <c r="B19" s="201" t="s">
        <v>1213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1214</v>
      </c>
      <c r="C20" s="202"/>
      <c r="D20" s="203"/>
      <c r="E20" s="10" t="s">
        <v>0</v>
      </c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>
        <v>760766.99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2500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>
        <v>14081.21</v>
      </c>
    </row>
    <row r="33" spans="1:5" x14ac:dyDescent="0.25">
      <c r="A33" s="11" t="s">
        <v>35</v>
      </c>
      <c r="B33" s="201" t="s">
        <v>1290</v>
      </c>
      <c r="C33" s="202"/>
      <c r="D33" s="203"/>
      <c r="E33" s="10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6687685.8200000003</v>
      </c>
    </row>
    <row r="41" spans="1:5" x14ac:dyDescent="0.25">
      <c r="A41" s="6" t="s">
        <v>46</v>
      </c>
      <c r="B41" s="225" t="s">
        <v>1328</v>
      </c>
      <c r="C41" s="226"/>
      <c r="D41" s="227"/>
      <c r="E41" s="18">
        <v>707344.95</v>
      </c>
    </row>
    <row r="42" spans="1:5" x14ac:dyDescent="0.25">
      <c r="A42" s="6"/>
      <c r="B42" s="201" t="s">
        <v>1316</v>
      </c>
      <c r="C42" s="202"/>
      <c r="D42" s="203"/>
      <c r="E42" s="19">
        <v>27367.65</v>
      </c>
    </row>
    <row r="43" spans="1:5" x14ac:dyDescent="0.25">
      <c r="A43" s="6"/>
      <c r="B43" s="201" t="s">
        <v>1329</v>
      </c>
      <c r="C43" s="202"/>
      <c r="D43" s="203"/>
      <c r="E43" s="10">
        <v>202362.9</v>
      </c>
    </row>
    <row r="44" spans="1:5" x14ac:dyDescent="0.25">
      <c r="A44" s="6"/>
      <c r="B44" s="234" t="s">
        <v>1330</v>
      </c>
      <c r="C44" s="235"/>
      <c r="D44" s="236"/>
      <c r="E44" s="19">
        <v>331800</v>
      </c>
    </row>
    <row r="45" spans="1:5" x14ac:dyDescent="0.25">
      <c r="A45" s="6"/>
      <c r="B45" s="219" t="s">
        <v>1331</v>
      </c>
      <c r="C45" s="220"/>
      <c r="D45" s="221"/>
      <c r="E45" s="10">
        <v>58542.400000000001</v>
      </c>
    </row>
    <row r="46" spans="1:5" x14ac:dyDescent="0.25">
      <c r="A46" s="6"/>
      <c r="B46" s="201" t="s">
        <v>1332</v>
      </c>
      <c r="C46" s="202"/>
      <c r="D46" s="203"/>
      <c r="E46" s="10">
        <v>39800</v>
      </c>
    </row>
    <row r="47" spans="1:5" x14ac:dyDescent="0.25">
      <c r="A47" s="6"/>
      <c r="B47" s="201" t="s">
        <v>1333</v>
      </c>
      <c r="C47" s="202"/>
      <c r="D47" s="203"/>
      <c r="E47" s="10">
        <v>47472</v>
      </c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1334</v>
      </c>
      <c r="C57" s="229"/>
      <c r="D57" s="230"/>
      <c r="E57" s="20">
        <f>-E41+E40</f>
        <v>5980340.8700000001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I11" sqref="I11"/>
    </sheetView>
  </sheetViews>
  <sheetFormatPr defaultRowHeight="15" x14ac:dyDescent="0.25"/>
  <cols>
    <col min="2" max="2" width="16.85546875" customWidth="1"/>
    <col min="3" max="3" width="12.7109375" customWidth="1"/>
    <col min="4" max="4" width="16.42578125" customWidth="1"/>
    <col min="5" max="5" width="18.28515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1314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1315</v>
      </c>
      <c r="C8" s="211"/>
      <c r="D8" s="212"/>
      <c r="E8" s="7">
        <v>6920306.5</v>
      </c>
    </row>
    <row r="9" spans="1:5" x14ac:dyDescent="0.25">
      <c r="A9" s="6" t="s">
        <v>9</v>
      </c>
      <c r="B9" s="213" t="s">
        <v>1307</v>
      </c>
      <c r="C9" s="214"/>
      <c r="D9" s="215"/>
      <c r="E9" s="8">
        <v>214736.44</v>
      </c>
    </row>
    <row r="10" spans="1:5" x14ac:dyDescent="0.25">
      <c r="A10" s="9">
        <v>2.1</v>
      </c>
      <c r="B10" s="201" t="s">
        <v>1298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1308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1225</v>
      </c>
      <c r="C18" s="202"/>
      <c r="D18" s="203"/>
      <c r="E18" s="10" t="s">
        <v>0</v>
      </c>
    </row>
    <row r="19" spans="1:5" x14ac:dyDescent="0.25">
      <c r="A19" s="9">
        <v>2.9</v>
      </c>
      <c r="B19" s="201" t="s">
        <v>1213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1214</v>
      </c>
      <c r="C20" s="202"/>
      <c r="D20" s="203"/>
      <c r="E20" s="10" t="s">
        <v>0</v>
      </c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1143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1450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1290</v>
      </c>
      <c r="C33" s="202"/>
      <c r="D33" s="203"/>
      <c r="E33" s="10">
        <v>13286.44</v>
      </c>
    </row>
    <row r="34" spans="1:5" x14ac:dyDescent="0.25">
      <c r="A34" s="16" t="s">
        <v>37</v>
      </c>
      <c r="B34" s="201" t="s">
        <v>1317</v>
      </c>
      <c r="C34" s="202"/>
      <c r="D34" s="203"/>
      <c r="E34" s="10">
        <v>200000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7135042.9400000004</v>
      </c>
    </row>
    <row r="41" spans="1:5" x14ac:dyDescent="0.25">
      <c r="A41" s="6" t="s">
        <v>46</v>
      </c>
      <c r="B41" s="225" t="s">
        <v>1318</v>
      </c>
      <c r="C41" s="226"/>
      <c r="D41" s="227"/>
      <c r="E41" s="18">
        <v>1224705.32</v>
      </c>
    </row>
    <row r="42" spans="1:5" x14ac:dyDescent="0.25">
      <c r="A42" s="6"/>
      <c r="B42" s="201" t="s">
        <v>1319</v>
      </c>
      <c r="C42" s="202"/>
      <c r="D42" s="203"/>
      <c r="E42" s="19">
        <v>384776.48</v>
      </c>
    </row>
    <row r="43" spans="1:5" x14ac:dyDescent="0.25">
      <c r="A43" s="6"/>
      <c r="B43" s="201" t="s">
        <v>1320</v>
      </c>
      <c r="C43" s="202"/>
      <c r="D43" s="203"/>
      <c r="E43" s="10">
        <v>672603.12</v>
      </c>
    </row>
    <row r="44" spans="1:5" x14ac:dyDescent="0.25">
      <c r="A44" s="6"/>
      <c r="B44" s="234" t="s">
        <v>1321</v>
      </c>
      <c r="C44" s="235"/>
      <c r="D44" s="236"/>
      <c r="E44" s="19">
        <v>585</v>
      </c>
    </row>
    <row r="45" spans="1:5" x14ac:dyDescent="0.25">
      <c r="A45" s="6"/>
      <c r="B45" s="219" t="s">
        <v>1322</v>
      </c>
      <c r="C45" s="220"/>
      <c r="D45" s="221"/>
      <c r="E45" s="10">
        <v>166740.72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1323</v>
      </c>
      <c r="C57" s="229"/>
      <c r="D57" s="230"/>
      <c r="E57" s="20">
        <f>-E41+E40</f>
        <v>5910337.6200000001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workbookViewId="0">
      <selection activeCell="I9" sqref="I9"/>
    </sheetView>
  </sheetViews>
  <sheetFormatPr defaultRowHeight="15" x14ac:dyDescent="0.25"/>
  <cols>
    <col min="2" max="2" width="17.140625" customWidth="1"/>
    <col min="3" max="3" width="12.85546875" customWidth="1"/>
    <col min="4" max="4" width="13.28515625" customWidth="1"/>
    <col min="5" max="5" width="21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1305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1306</v>
      </c>
      <c r="C7" s="211"/>
      <c r="D7" s="212"/>
      <c r="E7" s="7">
        <v>6289163.9000000004</v>
      </c>
    </row>
    <row r="8" spans="1:5" x14ac:dyDescent="0.25">
      <c r="A8" s="6" t="s">
        <v>9</v>
      </c>
      <c r="B8" s="213" t="s">
        <v>1307</v>
      </c>
      <c r="C8" s="214"/>
      <c r="D8" s="215"/>
      <c r="E8" s="8">
        <v>1115564.6000000001</v>
      </c>
    </row>
    <row r="9" spans="1:5" x14ac:dyDescent="0.25">
      <c r="A9" s="9">
        <v>2.1</v>
      </c>
      <c r="B9" s="201" t="s">
        <v>1298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1251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1308</v>
      </c>
      <c r="C12" s="202"/>
      <c r="D12" s="203"/>
      <c r="E12" s="10">
        <v>440711.48</v>
      </c>
    </row>
    <row r="13" spans="1:5" x14ac:dyDescent="0.25">
      <c r="A13" s="9">
        <v>2.4</v>
      </c>
      <c r="B13" s="201" t="s">
        <v>1281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1252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1266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1225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1213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1214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1143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1273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1274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2250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>
        <v>672603.12</v>
      </c>
    </row>
    <row r="28" spans="1:5" x14ac:dyDescent="0.25">
      <c r="A28" s="9">
        <v>2.19</v>
      </c>
      <c r="B28" s="201" t="s">
        <v>1205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809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1290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1253</v>
      </c>
      <c r="C33" s="202"/>
      <c r="D33" s="203"/>
      <c r="E33" s="10" t="s">
        <v>0</v>
      </c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703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01" t="s">
        <v>43</v>
      </c>
      <c r="C38" s="202"/>
      <c r="D38" s="203"/>
      <c r="E38" s="10"/>
    </row>
    <row r="39" spans="1:5" x14ac:dyDescent="0.25">
      <c r="A39" s="6" t="s">
        <v>44</v>
      </c>
      <c r="B39" s="210" t="s">
        <v>45</v>
      </c>
      <c r="C39" s="211"/>
      <c r="D39" s="212"/>
      <c r="E39" s="17">
        <f>+E8+E7</f>
        <v>7404728.5</v>
      </c>
    </row>
    <row r="40" spans="1:5" x14ac:dyDescent="0.25">
      <c r="A40" s="6" t="s">
        <v>46</v>
      </c>
      <c r="B40" s="225" t="s">
        <v>1310</v>
      </c>
      <c r="C40" s="226"/>
      <c r="D40" s="227"/>
      <c r="E40" s="18">
        <v>484422</v>
      </c>
    </row>
    <row r="41" spans="1:5" x14ac:dyDescent="0.25">
      <c r="A41" s="6"/>
      <c r="B41" s="201" t="s">
        <v>1311</v>
      </c>
      <c r="C41" s="202"/>
      <c r="D41" s="203"/>
      <c r="E41" s="19">
        <v>407142</v>
      </c>
    </row>
    <row r="42" spans="1:5" x14ac:dyDescent="0.25">
      <c r="A42" s="6"/>
      <c r="B42" s="201" t="s">
        <v>1312</v>
      </c>
      <c r="C42" s="202"/>
      <c r="D42" s="203"/>
      <c r="E42" s="10">
        <v>77280</v>
      </c>
    </row>
    <row r="43" spans="1:5" x14ac:dyDescent="0.25">
      <c r="A43" s="6"/>
      <c r="B43" s="234"/>
      <c r="C43" s="235"/>
      <c r="D43" s="236"/>
      <c r="E43" s="19"/>
    </row>
    <row r="44" spans="1:5" x14ac:dyDescent="0.25">
      <c r="A44" s="6"/>
      <c r="B44" s="219"/>
      <c r="C44" s="220"/>
      <c r="D44" s="221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 t="s">
        <v>0</v>
      </c>
      <c r="C54" s="202"/>
      <c r="D54" s="203"/>
      <c r="E54" s="10" t="s">
        <v>0</v>
      </c>
    </row>
    <row r="55" spans="1:5" x14ac:dyDescent="0.25">
      <c r="A55" s="6"/>
      <c r="B55" s="231" t="s">
        <v>0</v>
      </c>
      <c r="C55" s="232"/>
      <c r="D55" s="233"/>
      <c r="E55" s="10" t="s">
        <v>0</v>
      </c>
    </row>
    <row r="56" spans="1:5" x14ac:dyDescent="0.25">
      <c r="A56" s="6" t="s">
        <v>0</v>
      </c>
      <c r="B56" s="228" t="s">
        <v>1313</v>
      </c>
      <c r="C56" s="229"/>
      <c r="D56" s="230"/>
      <c r="E56" s="20">
        <f>-E40+E39</f>
        <v>6920306.5</v>
      </c>
    </row>
  </sheetData>
  <mergeCells count="53">
    <mergeCell ref="B15:D15"/>
    <mergeCell ref="A4:B4"/>
    <mergeCell ref="D4:E4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workbookViewId="0">
      <selection activeCell="I11" sqref="I11"/>
    </sheetView>
  </sheetViews>
  <sheetFormatPr defaultRowHeight="15" x14ac:dyDescent="0.25"/>
  <cols>
    <col min="2" max="2" width="14.42578125" customWidth="1"/>
    <col min="3" max="3" width="11.140625" customWidth="1"/>
    <col min="4" max="4" width="10.85546875" customWidth="1"/>
    <col min="5" max="5" width="22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1295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1296</v>
      </c>
      <c r="C7" s="211"/>
      <c r="D7" s="212"/>
      <c r="E7" s="7">
        <v>9749378.1500000004</v>
      </c>
    </row>
    <row r="8" spans="1:5" x14ac:dyDescent="0.25">
      <c r="A8" s="6" t="s">
        <v>9</v>
      </c>
      <c r="B8" s="213" t="s">
        <v>1297</v>
      </c>
      <c r="C8" s="214"/>
      <c r="D8" s="215"/>
      <c r="E8" s="8">
        <v>30611514.050000001</v>
      </c>
    </row>
    <row r="9" spans="1:5" x14ac:dyDescent="0.25">
      <c r="A9" s="9">
        <v>2.1</v>
      </c>
      <c r="B9" s="201" t="s">
        <v>1298</v>
      </c>
      <c r="C9" s="202"/>
      <c r="D9" s="203"/>
      <c r="E9" s="10">
        <v>30609164.050000001</v>
      </c>
    </row>
    <row r="10" spans="1:5" x14ac:dyDescent="0.25">
      <c r="A10" s="9">
        <v>2.2000000000000002</v>
      </c>
      <c r="B10" s="201" t="s">
        <v>1251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1179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1281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1252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1266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1225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1213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1214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1143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1273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1274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2350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1215</v>
      </c>
      <c r="C27" s="202"/>
      <c r="D27" s="203"/>
      <c r="E27" s="10">
        <v>0</v>
      </c>
    </row>
    <row r="28" spans="1:5" x14ac:dyDescent="0.25">
      <c r="A28" s="9">
        <v>2.19</v>
      </c>
      <c r="B28" s="201" t="s">
        <v>1205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809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1290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1253</v>
      </c>
      <c r="C33" s="202"/>
      <c r="D33" s="203"/>
      <c r="E33" s="10" t="s">
        <v>0</v>
      </c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703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01" t="s">
        <v>43</v>
      </c>
      <c r="C38" s="202"/>
      <c r="D38" s="203"/>
      <c r="E38" s="10"/>
    </row>
    <row r="39" spans="1:5" x14ac:dyDescent="0.25">
      <c r="A39" s="6" t="s">
        <v>44</v>
      </c>
      <c r="B39" s="210" t="s">
        <v>45</v>
      </c>
      <c r="C39" s="211"/>
      <c r="D39" s="212"/>
      <c r="E39" s="17">
        <f>+E8+E7</f>
        <v>40360892.200000003</v>
      </c>
    </row>
    <row r="40" spans="1:5" x14ac:dyDescent="0.25">
      <c r="A40" s="6" t="s">
        <v>46</v>
      </c>
      <c r="B40" s="225" t="s">
        <v>1299</v>
      </c>
      <c r="C40" s="226"/>
      <c r="D40" s="227"/>
      <c r="E40" s="18">
        <v>34071728.299999997</v>
      </c>
    </row>
    <row r="41" spans="1:5" x14ac:dyDescent="0.25">
      <c r="A41" s="6"/>
      <c r="B41" s="201" t="s">
        <v>1300</v>
      </c>
      <c r="C41" s="202"/>
      <c r="D41" s="203"/>
      <c r="E41" s="19">
        <v>14240.51</v>
      </c>
    </row>
    <row r="42" spans="1:5" x14ac:dyDescent="0.25">
      <c r="A42" s="6"/>
      <c r="B42" s="201" t="s">
        <v>1301</v>
      </c>
      <c r="C42" s="202"/>
      <c r="D42" s="203"/>
      <c r="E42" s="10">
        <v>299050.63</v>
      </c>
    </row>
    <row r="43" spans="1:5" x14ac:dyDescent="0.25">
      <c r="A43" s="6"/>
      <c r="B43" s="234" t="s">
        <v>1302</v>
      </c>
      <c r="C43" s="235"/>
      <c r="D43" s="236"/>
      <c r="E43" s="19">
        <v>12133</v>
      </c>
    </row>
    <row r="44" spans="1:5" x14ac:dyDescent="0.25">
      <c r="A44" s="6"/>
      <c r="B44" s="219" t="s">
        <v>1084</v>
      </c>
      <c r="C44" s="220"/>
      <c r="D44" s="221"/>
      <c r="E44" s="10">
        <v>9600</v>
      </c>
    </row>
    <row r="45" spans="1:5" x14ac:dyDescent="0.25">
      <c r="A45" s="6"/>
      <c r="B45" s="201" t="s">
        <v>1303</v>
      </c>
      <c r="C45" s="202"/>
      <c r="D45" s="203"/>
      <c r="E45" s="10">
        <v>33736704.159999996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 t="s">
        <v>0</v>
      </c>
      <c r="C54" s="202"/>
      <c r="D54" s="203"/>
      <c r="E54" s="10" t="s">
        <v>0</v>
      </c>
    </row>
    <row r="55" spans="1:5" x14ac:dyDescent="0.25">
      <c r="A55" s="6"/>
      <c r="B55" s="231" t="s">
        <v>0</v>
      </c>
      <c r="C55" s="232"/>
      <c r="D55" s="233"/>
      <c r="E55" s="10" t="s">
        <v>0</v>
      </c>
    </row>
    <row r="56" spans="1:5" x14ac:dyDescent="0.25">
      <c r="A56" s="6" t="s">
        <v>0</v>
      </c>
      <c r="B56" s="228" t="s">
        <v>1304</v>
      </c>
      <c r="C56" s="229"/>
      <c r="D56" s="230"/>
      <c r="E56" s="20">
        <f>-E40+E39</f>
        <v>6289163.900000006</v>
      </c>
    </row>
  </sheetData>
  <mergeCells count="53">
    <mergeCell ref="B15:D15"/>
    <mergeCell ref="A4:B4"/>
    <mergeCell ref="D4:E4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workbookViewId="0">
      <selection activeCell="I21" sqref="I21"/>
    </sheetView>
  </sheetViews>
  <sheetFormatPr defaultRowHeight="15" x14ac:dyDescent="0.25"/>
  <cols>
    <col min="2" max="2" width="17.140625" customWidth="1"/>
    <col min="3" max="3" width="13.140625" customWidth="1"/>
    <col min="4" max="4" width="10.5703125" customWidth="1"/>
    <col min="5" max="5" width="21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1287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1288</v>
      </c>
      <c r="C7" s="211"/>
      <c r="D7" s="212"/>
      <c r="E7" s="7">
        <v>14442095.810000001</v>
      </c>
    </row>
    <row r="8" spans="1:5" x14ac:dyDescent="0.25">
      <c r="A8" s="6" t="s">
        <v>9</v>
      </c>
      <c r="B8" s="213" t="s">
        <v>1289</v>
      </c>
      <c r="C8" s="214"/>
      <c r="D8" s="215"/>
      <c r="E8" s="8">
        <v>3130440.11</v>
      </c>
    </row>
    <row r="9" spans="1:5" x14ac:dyDescent="0.25">
      <c r="A9" s="9">
        <v>2.1</v>
      </c>
      <c r="B9" s="201" t="s">
        <v>1178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1251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1179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1281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1252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1266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1225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1213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1214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1143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1273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1274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2900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1215</v>
      </c>
      <c r="C27" s="202"/>
      <c r="D27" s="203"/>
      <c r="E27" s="10">
        <v>0</v>
      </c>
    </row>
    <row r="28" spans="1:5" x14ac:dyDescent="0.25">
      <c r="A28" s="9">
        <v>2.19</v>
      </c>
      <c r="B28" s="201" t="s">
        <v>1205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809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1290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1253</v>
      </c>
      <c r="C33" s="202"/>
      <c r="D33" s="203"/>
      <c r="E33" s="10" t="s">
        <v>0</v>
      </c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703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01" t="s">
        <v>43</v>
      </c>
      <c r="C38" s="202"/>
      <c r="D38" s="203"/>
      <c r="E38" s="10"/>
    </row>
    <row r="39" spans="1:5" x14ac:dyDescent="0.25">
      <c r="A39" s="6" t="s">
        <v>44</v>
      </c>
      <c r="B39" s="210" t="s">
        <v>45</v>
      </c>
      <c r="C39" s="211"/>
      <c r="D39" s="212"/>
      <c r="E39" s="17">
        <f>+E8+E7</f>
        <v>17572535.920000002</v>
      </c>
    </row>
    <row r="40" spans="1:5" x14ac:dyDescent="0.25">
      <c r="A40" s="6" t="s">
        <v>46</v>
      </c>
      <c r="B40" s="225" t="s">
        <v>1291</v>
      </c>
      <c r="C40" s="226"/>
      <c r="D40" s="227"/>
      <c r="E40" s="18">
        <v>7823157.7699999996</v>
      </c>
    </row>
    <row r="41" spans="1:5" x14ac:dyDescent="0.25">
      <c r="A41" s="6"/>
      <c r="B41" s="201" t="s">
        <v>1292</v>
      </c>
      <c r="C41" s="202"/>
      <c r="D41" s="203"/>
      <c r="E41" s="19">
        <v>6199581.4000000004</v>
      </c>
    </row>
    <row r="42" spans="1:5" x14ac:dyDescent="0.25">
      <c r="A42" s="6"/>
      <c r="B42" s="201" t="s">
        <v>1293</v>
      </c>
      <c r="C42" s="202"/>
      <c r="D42" s="203"/>
      <c r="E42" s="10">
        <v>1623576.37</v>
      </c>
    </row>
    <row r="43" spans="1:5" x14ac:dyDescent="0.25">
      <c r="A43" s="6"/>
      <c r="B43" s="234"/>
      <c r="C43" s="235"/>
      <c r="D43" s="236"/>
      <c r="E43" s="19"/>
    </row>
    <row r="44" spans="1:5" x14ac:dyDescent="0.25">
      <c r="A44" s="6"/>
      <c r="B44" s="219"/>
      <c r="C44" s="220"/>
      <c r="D44" s="221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 t="s">
        <v>0</v>
      </c>
      <c r="C54" s="202"/>
      <c r="D54" s="203"/>
      <c r="E54" s="10" t="s">
        <v>0</v>
      </c>
    </row>
    <row r="55" spans="1:5" x14ac:dyDescent="0.25">
      <c r="A55" s="6"/>
      <c r="B55" s="231" t="s">
        <v>0</v>
      </c>
      <c r="C55" s="232"/>
      <c r="D55" s="233"/>
      <c r="E55" s="10" t="s">
        <v>0</v>
      </c>
    </row>
    <row r="56" spans="1:5" x14ac:dyDescent="0.25">
      <c r="A56" s="6" t="s">
        <v>0</v>
      </c>
      <c r="B56" s="228" t="s">
        <v>1294</v>
      </c>
      <c r="C56" s="229"/>
      <c r="D56" s="230"/>
      <c r="E56" s="20">
        <f>-E40+E39</f>
        <v>9749378.1500000022</v>
      </c>
    </row>
  </sheetData>
  <mergeCells count="53">
    <mergeCell ref="B15:D15"/>
    <mergeCell ref="A4:B4"/>
    <mergeCell ref="D4:E4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H14" sqref="H14"/>
    </sheetView>
  </sheetViews>
  <sheetFormatPr defaultRowHeight="15" x14ac:dyDescent="0.25"/>
  <cols>
    <col min="2" max="2" width="16.7109375" customWidth="1"/>
    <col min="3" max="3" width="14.7109375" customWidth="1"/>
    <col min="4" max="4" width="15.42578125" customWidth="1"/>
    <col min="5" max="5" width="20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1278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1279</v>
      </c>
      <c r="C6" s="211"/>
      <c r="D6" s="212"/>
      <c r="E6" s="7">
        <v>7280554.9699999997</v>
      </c>
    </row>
    <row r="7" spans="1:5" x14ac:dyDescent="0.25">
      <c r="A7" s="6" t="s">
        <v>9</v>
      </c>
      <c r="B7" s="213" t="s">
        <v>1280</v>
      </c>
      <c r="C7" s="214"/>
      <c r="D7" s="215"/>
      <c r="E7" s="8">
        <v>7460683.3300000001</v>
      </c>
    </row>
    <row r="8" spans="1:5" x14ac:dyDescent="0.25">
      <c r="A8" s="9">
        <v>2.1</v>
      </c>
      <c r="B8" s="201" t="s">
        <v>1178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1251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1179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1281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1252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1266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1225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1213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1214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1273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1274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1215</v>
      </c>
      <c r="C26" s="202"/>
      <c r="D26" s="203"/>
      <c r="E26" s="10">
        <v>0</v>
      </c>
    </row>
    <row r="27" spans="1:5" x14ac:dyDescent="0.25">
      <c r="A27" s="9">
        <v>2.19</v>
      </c>
      <c r="B27" s="201" t="s">
        <v>1205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1181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1253</v>
      </c>
      <c r="C32" s="202"/>
      <c r="D32" s="203"/>
      <c r="E32" s="10" t="s">
        <v>0</v>
      </c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 t="s">
        <v>0</v>
      </c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14741238.300000001</v>
      </c>
    </row>
    <row r="39" spans="1:5" x14ac:dyDescent="0.25">
      <c r="A39" s="6" t="s">
        <v>46</v>
      </c>
      <c r="B39" s="225" t="s">
        <v>1282</v>
      </c>
      <c r="C39" s="226"/>
      <c r="D39" s="227"/>
      <c r="E39" s="18">
        <v>299142.49</v>
      </c>
    </row>
    <row r="40" spans="1:5" x14ac:dyDescent="0.25">
      <c r="A40" s="6"/>
      <c r="B40" s="201" t="s">
        <v>1283</v>
      </c>
      <c r="C40" s="202"/>
      <c r="D40" s="203"/>
      <c r="E40" s="19">
        <v>35711</v>
      </c>
    </row>
    <row r="41" spans="1:5" x14ac:dyDescent="0.25">
      <c r="A41" s="6"/>
      <c r="B41" s="201" t="s">
        <v>1284</v>
      </c>
      <c r="C41" s="202"/>
      <c r="D41" s="203"/>
      <c r="E41" s="10">
        <v>216496.14</v>
      </c>
    </row>
    <row r="42" spans="1:5" x14ac:dyDescent="0.25">
      <c r="A42" s="6"/>
      <c r="B42" s="234" t="s">
        <v>1285</v>
      </c>
      <c r="C42" s="235"/>
      <c r="D42" s="236"/>
      <c r="E42" s="19">
        <v>5544</v>
      </c>
    </row>
    <row r="43" spans="1:5" x14ac:dyDescent="0.25">
      <c r="A43" s="6"/>
      <c r="B43" s="219" t="s">
        <v>176</v>
      </c>
      <c r="C43" s="220"/>
      <c r="D43" s="221"/>
      <c r="E43" s="10">
        <v>41391.35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1286</v>
      </c>
      <c r="C55" s="229"/>
      <c r="D55" s="230"/>
      <c r="E55" s="20">
        <f>-E39+E38</f>
        <v>14442095.810000001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8"/>
  <sheetViews>
    <sheetView workbookViewId="0">
      <selection activeCell="H14" sqref="H14"/>
    </sheetView>
  </sheetViews>
  <sheetFormatPr defaultRowHeight="15" x14ac:dyDescent="0.25"/>
  <cols>
    <col min="2" max="2" width="16" customWidth="1"/>
    <col min="3" max="3" width="14.85546875" customWidth="1"/>
    <col min="4" max="4" width="11.5703125" customWidth="1"/>
    <col min="5" max="5" width="21.7109375" customWidth="1"/>
  </cols>
  <sheetData>
    <row r="5" spans="1:5" x14ac:dyDescent="0.25">
      <c r="A5" t="s">
        <v>0</v>
      </c>
      <c r="B5" s="1" t="s">
        <v>1</v>
      </c>
      <c r="C5" s="1"/>
      <c r="D5" s="1"/>
      <c r="E5" s="1"/>
    </row>
    <row r="6" spans="1:5" x14ac:dyDescent="0.25">
      <c r="A6" s="204" t="s">
        <v>2</v>
      </c>
      <c r="B6" s="205"/>
      <c r="C6" s="2" t="s">
        <v>1270</v>
      </c>
      <c r="D6" s="206" t="s">
        <v>4</v>
      </c>
      <c r="E6" s="207"/>
    </row>
    <row r="7" spans="1:5" x14ac:dyDescent="0.25">
      <c r="A7" s="3"/>
      <c r="B7" s="4"/>
      <c r="C7" s="4"/>
      <c r="D7" s="4"/>
    </row>
    <row r="8" spans="1:5" x14ac:dyDescent="0.25">
      <c r="A8" s="208" t="s">
        <v>5</v>
      </c>
      <c r="B8" s="209"/>
      <c r="C8" s="209"/>
      <c r="D8" s="209"/>
      <c r="E8" s="5" t="s">
        <v>6</v>
      </c>
    </row>
    <row r="9" spans="1:5" x14ac:dyDescent="0.25">
      <c r="A9" s="6" t="s">
        <v>7</v>
      </c>
      <c r="B9" s="210" t="s">
        <v>1271</v>
      </c>
      <c r="C9" s="211"/>
      <c r="D9" s="212"/>
      <c r="E9" s="7">
        <v>6645000.1799999997</v>
      </c>
    </row>
    <row r="10" spans="1:5" x14ac:dyDescent="0.25">
      <c r="A10" s="6" t="s">
        <v>9</v>
      </c>
      <c r="B10" s="213" t="s">
        <v>1272</v>
      </c>
      <c r="C10" s="214"/>
      <c r="D10" s="215"/>
      <c r="E10" s="8">
        <v>661499.14</v>
      </c>
    </row>
    <row r="11" spans="1:5" x14ac:dyDescent="0.25">
      <c r="A11" s="9">
        <v>2.1</v>
      </c>
      <c r="B11" s="201" t="s">
        <v>1178</v>
      </c>
      <c r="C11" s="202"/>
      <c r="D11" s="203"/>
      <c r="E11" s="10" t="s">
        <v>0</v>
      </c>
    </row>
    <row r="12" spans="1:5" x14ac:dyDescent="0.25">
      <c r="A12" s="9">
        <v>2.2000000000000002</v>
      </c>
      <c r="B12" s="201" t="s">
        <v>1251</v>
      </c>
      <c r="C12" s="202"/>
      <c r="D12" s="203"/>
      <c r="E12" s="10" t="s">
        <v>0</v>
      </c>
    </row>
    <row r="13" spans="1:5" x14ac:dyDescent="0.25">
      <c r="A13" s="11">
        <v>2.2999999999999998</v>
      </c>
      <c r="B13" s="201" t="s">
        <v>13</v>
      </c>
      <c r="C13" s="202"/>
      <c r="D13" s="203"/>
      <c r="E13" s="10" t="s">
        <v>0</v>
      </c>
    </row>
    <row r="14" spans="1:5" x14ac:dyDescent="0.25">
      <c r="A14" s="11">
        <v>2.4</v>
      </c>
      <c r="B14" s="201" t="s">
        <v>1179</v>
      </c>
      <c r="C14" s="202"/>
      <c r="D14" s="203"/>
      <c r="E14" s="10" t="s">
        <v>0</v>
      </c>
    </row>
    <row r="15" spans="1:5" x14ac:dyDescent="0.25">
      <c r="A15" s="9">
        <v>2.4</v>
      </c>
      <c r="B15" s="201" t="s">
        <v>1212</v>
      </c>
      <c r="C15" s="202"/>
      <c r="D15" s="203"/>
      <c r="E15" s="10" t="s">
        <v>0</v>
      </c>
    </row>
    <row r="16" spans="1:5" x14ac:dyDescent="0.25">
      <c r="A16" s="9">
        <v>2.5</v>
      </c>
      <c r="B16" s="201" t="s">
        <v>1252</v>
      </c>
      <c r="C16" s="202"/>
      <c r="D16" s="203"/>
      <c r="E16" s="10" t="s">
        <v>0</v>
      </c>
    </row>
    <row r="17" spans="1:5" x14ac:dyDescent="0.25">
      <c r="A17" s="9">
        <v>2.6</v>
      </c>
      <c r="B17" s="201" t="s">
        <v>17</v>
      </c>
      <c r="C17" s="202"/>
      <c r="D17" s="203"/>
      <c r="E17" s="10"/>
    </row>
    <row r="18" spans="1:5" x14ac:dyDescent="0.25">
      <c r="A18" s="9">
        <v>2.7</v>
      </c>
      <c r="B18" s="201" t="s">
        <v>1266</v>
      </c>
      <c r="C18" s="202"/>
      <c r="D18" s="203"/>
      <c r="E18" s="10" t="s">
        <v>0</v>
      </c>
    </row>
    <row r="19" spans="1:5" x14ac:dyDescent="0.25">
      <c r="A19" s="9">
        <v>2.8</v>
      </c>
      <c r="B19" s="201" t="s">
        <v>1225</v>
      </c>
      <c r="C19" s="202"/>
      <c r="D19" s="203"/>
      <c r="E19" s="10" t="s">
        <v>0</v>
      </c>
    </row>
    <row r="20" spans="1:5" x14ac:dyDescent="0.25">
      <c r="A20" s="9">
        <v>2.9</v>
      </c>
      <c r="B20" s="201" t="s">
        <v>1213</v>
      </c>
      <c r="C20" s="202"/>
      <c r="D20" s="203"/>
      <c r="E20" s="10" t="s">
        <v>0</v>
      </c>
    </row>
    <row r="21" spans="1:5" x14ac:dyDescent="0.25">
      <c r="A21" s="12">
        <v>2.1</v>
      </c>
      <c r="B21" s="201" t="s">
        <v>1214</v>
      </c>
      <c r="C21" s="202"/>
      <c r="D21" s="203"/>
      <c r="E21" s="10" t="s">
        <v>0</v>
      </c>
    </row>
    <row r="22" spans="1:5" x14ac:dyDescent="0.25">
      <c r="A22" s="9">
        <v>2.11</v>
      </c>
      <c r="B22" s="201" t="s">
        <v>22</v>
      </c>
      <c r="C22" s="202"/>
      <c r="D22" s="203"/>
      <c r="E22" s="10">
        <v>216496.14</v>
      </c>
    </row>
    <row r="23" spans="1:5" x14ac:dyDescent="0.25">
      <c r="A23" s="9">
        <v>2.12</v>
      </c>
      <c r="B23" s="201" t="s">
        <v>1143</v>
      </c>
      <c r="C23" s="202"/>
      <c r="D23" s="203"/>
      <c r="E23" s="10" t="s">
        <v>0</v>
      </c>
    </row>
    <row r="24" spans="1:5" x14ac:dyDescent="0.25">
      <c r="A24" s="9">
        <v>2.13</v>
      </c>
      <c r="B24" s="216" t="s">
        <v>1273</v>
      </c>
      <c r="C24" s="217"/>
      <c r="D24" s="218"/>
      <c r="E24" s="10">
        <v>407142</v>
      </c>
    </row>
    <row r="25" spans="1:5" x14ac:dyDescent="0.25">
      <c r="A25" s="9">
        <v>2.14</v>
      </c>
      <c r="B25" s="216" t="s">
        <v>1274</v>
      </c>
      <c r="C25" s="217"/>
      <c r="D25" s="218"/>
      <c r="E25" s="10">
        <v>35711</v>
      </c>
    </row>
    <row r="26" spans="1:5" x14ac:dyDescent="0.25">
      <c r="A26" s="9">
        <v>2.15</v>
      </c>
      <c r="B26" s="201" t="s">
        <v>26</v>
      </c>
      <c r="C26" s="202"/>
      <c r="D26" s="203"/>
      <c r="E26" s="10">
        <v>2150</v>
      </c>
    </row>
    <row r="27" spans="1:5" x14ac:dyDescent="0.25">
      <c r="A27" s="9">
        <v>2.16</v>
      </c>
      <c r="B27" s="201" t="s">
        <v>27</v>
      </c>
      <c r="C27" s="202"/>
      <c r="D27" s="203"/>
      <c r="E27" s="10"/>
    </row>
    <row r="28" spans="1:5" x14ac:dyDescent="0.25">
      <c r="A28" s="9">
        <v>2.17</v>
      </c>
      <c r="B28" s="201" t="s">
        <v>28</v>
      </c>
      <c r="C28" s="202"/>
      <c r="D28" s="203"/>
      <c r="E28" s="10" t="s">
        <v>0</v>
      </c>
    </row>
    <row r="29" spans="1:5" x14ac:dyDescent="0.25">
      <c r="A29" s="9">
        <v>2.1800000000000002</v>
      </c>
      <c r="B29" s="201" t="s">
        <v>1215</v>
      </c>
      <c r="C29" s="202"/>
      <c r="D29" s="203"/>
      <c r="E29" s="10">
        <v>0</v>
      </c>
    </row>
    <row r="30" spans="1:5" x14ac:dyDescent="0.25">
      <c r="A30" s="9">
        <v>2.19</v>
      </c>
      <c r="B30" s="201" t="s">
        <v>1205</v>
      </c>
      <c r="C30" s="202"/>
      <c r="D30" s="203"/>
      <c r="E30" s="10" t="s">
        <v>0</v>
      </c>
    </row>
    <row r="31" spans="1:5" x14ac:dyDescent="0.25">
      <c r="A31" s="9">
        <v>2.2000000000000002</v>
      </c>
      <c r="B31" s="201" t="s">
        <v>31</v>
      </c>
      <c r="C31" s="202"/>
      <c r="D31" s="203"/>
      <c r="E31" s="10" t="s">
        <v>0</v>
      </c>
    </row>
    <row r="32" spans="1:5" x14ac:dyDescent="0.25">
      <c r="A32" s="11" t="s">
        <v>32</v>
      </c>
      <c r="B32" s="201" t="s">
        <v>1081</v>
      </c>
      <c r="C32" s="202"/>
      <c r="D32" s="203"/>
      <c r="E32" s="10" t="s">
        <v>0</v>
      </c>
    </row>
    <row r="33" spans="1:5" x14ac:dyDescent="0.25">
      <c r="A33" s="9">
        <v>2.2200000000000002</v>
      </c>
      <c r="B33" s="201" t="s">
        <v>809</v>
      </c>
      <c r="C33" s="202"/>
      <c r="D33" s="203"/>
      <c r="E33" s="10" t="s">
        <v>0</v>
      </c>
    </row>
    <row r="34" spans="1:5" x14ac:dyDescent="0.25">
      <c r="A34" s="11" t="s">
        <v>35</v>
      </c>
      <c r="B34" s="201" t="s">
        <v>1181</v>
      </c>
      <c r="C34" s="202"/>
      <c r="D34" s="203"/>
      <c r="E34" s="10" t="s">
        <v>0</v>
      </c>
    </row>
    <row r="35" spans="1:5" x14ac:dyDescent="0.25">
      <c r="A35" s="16" t="s">
        <v>37</v>
      </c>
      <c r="B35" s="201" t="s">
        <v>1253</v>
      </c>
      <c r="C35" s="202"/>
      <c r="D35" s="203"/>
      <c r="E35" s="10" t="s">
        <v>0</v>
      </c>
    </row>
    <row r="36" spans="1:5" x14ac:dyDescent="0.25">
      <c r="A36" s="11" t="s">
        <v>38</v>
      </c>
      <c r="B36" s="201" t="s">
        <v>39</v>
      </c>
      <c r="C36" s="202"/>
      <c r="D36" s="203"/>
      <c r="E36" s="10" t="s">
        <v>0</v>
      </c>
    </row>
    <row r="37" spans="1:5" x14ac:dyDescent="0.25">
      <c r="A37" s="11" t="s">
        <v>40</v>
      </c>
      <c r="B37" s="201" t="s">
        <v>703</v>
      </c>
      <c r="C37" s="202"/>
      <c r="D37" s="203"/>
      <c r="E37" s="10" t="s">
        <v>0</v>
      </c>
    </row>
    <row r="38" spans="1:5" x14ac:dyDescent="0.25">
      <c r="A38" s="11" t="s">
        <v>42</v>
      </c>
      <c r="B38" s="201" t="s">
        <v>886</v>
      </c>
      <c r="C38" s="202"/>
      <c r="D38" s="203"/>
      <c r="E38" s="10"/>
    </row>
    <row r="39" spans="1:5" x14ac:dyDescent="0.25">
      <c r="A39" s="11">
        <v>2.2799999999999998</v>
      </c>
      <c r="B39" s="222" t="s">
        <v>1129</v>
      </c>
      <c r="C39" s="223"/>
      <c r="D39" s="224"/>
      <c r="E39" s="10" t="s">
        <v>0</v>
      </c>
    </row>
    <row r="40" spans="1:5" x14ac:dyDescent="0.25">
      <c r="A40" s="11">
        <v>2.29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+E10+E9</f>
        <v>7306499.3199999994</v>
      </c>
    </row>
    <row r="42" spans="1:5" x14ac:dyDescent="0.25">
      <c r="A42" s="6" t="s">
        <v>46</v>
      </c>
      <c r="B42" s="225" t="s">
        <v>1275</v>
      </c>
      <c r="C42" s="226"/>
      <c r="D42" s="227"/>
      <c r="E42" s="18">
        <v>25944.35</v>
      </c>
    </row>
    <row r="43" spans="1:5" x14ac:dyDescent="0.25">
      <c r="A43" s="6"/>
      <c r="B43" s="201" t="s">
        <v>1276</v>
      </c>
      <c r="C43" s="202"/>
      <c r="D43" s="203"/>
      <c r="E43" s="19">
        <v>25944.35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34"/>
      <c r="C45" s="235"/>
      <c r="D45" s="236"/>
      <c r="E45" s="19"/>
    </row>
    <row r="46" spans="1:5" x14ac:dyDescent="0.25">
      <c r="A46" s="6"/>
      <c r="B46" s="219"/>
      <c r="C46" s="220"/>
      <c r="D46" s="221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1277</v>
      </c>
      <c r="C58" s="229"/>
      <c r="D58" s="230"/>
      <c r="E58" s="20">
        <f>-E42+E41</f>
        <v>7280554.9699999997</v>
      </c>
    </row>
  </sheetData>
  <mergeCells count="53">
    <mergeCell ref="B17:D17"/>
    <mergeCell ref="A6:B6"/>
    <mergeCell ref="D6:E6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4:D54"/>
    <mergeCell ref="B55:D55"/>
    <mergeCell ref="B56:D56"/>
    <mergeCell ref="B57:D57"/>
    <mergeCell ref="B58:D58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H15" sqref="H15"/>
    </sheetView>
  </sheetViews>
  <sheetFormatPr defaultRowHeight="15" x14ac:dyDescent="0.25"/>
  <cols>
    <col min="2" max="2" width="18" customWidth="1"/>
    <col min="3" max="3" width="13.5703125" customWidth="1"/>
    <col min="4" max="4" width="12.5703125" customWidth="1"/>
    <col min="5" max="5" width="22.140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1263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1264</v>
      </c>
      <c r="C8" s="211"/>
      <c r="D8" s="212"/>
      <c r="E8" s="7">
        <v>6641850.1799999997</v>
      </c>
    </row>
    <row r="9" spans="1:5" x14ac:dyDescent="0.25">
      <c r="A9" s="6" t="s">
        <v>9</v>
      </c>
      <c r="B9" s="213" t="s">
        <v>1265</v>
      </c>
      <c r="C9" s="214"/>
      <c r="D9" s="215"/>
      <c r="E9" s="8">
        <v>2455645.38</v>
      </c>
    </row>
    <row r="10" spans="1:5" x14ac:dyDescent="0.25">
      <c r="A10" s="9">
        <v>2.1</v>
      </c>
      <c r="B10" s="201" t="s">
        <v>1178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1179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1212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>
        <v>2452495.38</v>
      </c>
    </row>
    <row r="18" spans="1:5" x14ac:dyDescent="0.25">
      <c r="A18" s="9">
        <v>2.8</v>
      </c>
      <c r="B18" s="201" t="s">
        <v>1225</v>
      </c>
      <c r="C18" s="202"/>
      <c r="D18" s="203"/>
      <c r="E18" s="10" t="s">
        <v>0</v>
      </c>
    </row>
    <row r="19" spans="1:5" x14ac:dyDescent="0.25">
      <c r="A19" s="9">
        <v>2.9</v>
      </c>
      <c r="B19" s="201" t="s">
        <v>1213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1214</v>
      </c>
      <c r="C20" s="202"/>
      <c r="D20" s="203"/>
      <c r="E20" s="10" t="s">
        <v>0</v>
      </c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1143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1122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954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3150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1215</v>
      </c>
      <c r="C28" s="202"/>
      <c r="D28" s="203"/>
      <c r="E28" s="10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809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1181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1253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9097495.5599999987</v>
      </c>
    </row>
    <row r="41" spans="1:5" x14ac:dyDescent="0.25">
      <c r="A41" s="6" t="s">
        <v>46</v>
      </c>
      <c r="B41" s="225" t="s">
        <v>1267</v>
      </c>
      <c r="C41" s="226"/>
      <c r="D41" s="227"/>
      <c r="E41" s="18">
        <v>2452495.38</v>
      </c>
    </row>
    <row r="42" spans="1:5" x14ac:dyDescent="0.25">
      <c r="A42" s="6"/>
      <c r="B42" s="201" t="s">
        <v>1268</v>
      </c>
      <c r="C42" s="202"/>
      <c r="D42" s="203"/>
      <c r="E42" s="19">
        <v>2452495.38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1269</v>
      </c>
      <c r="C57" s="229"/>
      <c r="D57" s="230"/>
      <c r="E57" s="20">
        <f>-E41+E40</f>
        <v>6645000.1799999988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H13" sqref="H13"/>
    </sheetView>
  </sheetViews>
  <sheetFormatPr defaultRowHeight="15" x14ac:dyDescent="0.25"/>
  <cols>
    <col min="2" max="2" width="15.7109375" customWidth="1"/>
    <col min="3" max="3" width="15.140625" customWidth="1"/>
    <col min="4" max="4" width="13.7109375" customWidth="1"/>
    <col min="5" max="5" width="22.425781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1256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1257</v>
      </c>
      <c r="C8" s="211"/>
      <c r="D8" s="212"/>
      <c r="E8" s="7">
        <v>11360366.630000001</v>
      </c>
    </row>
    <row r="9" spans="1:5" x14ac:dyDescent="0.25">
      <c r="A9" s="6" t="s">
        <v>9</v>
      </c>
      <c r="B9" s="213" t="s">
        <v>1258</v>
      </c>
      <c r="C9" s="214"/>
      <c r="D9" s="215"/>
      <c r="E9" s="8">
        <v>2450</v>
      </c>
    </row>
    <row r="10" spans="1:5" x14ac:dyDescent="0.25">
      <c r="A10" s="9">
        <v>2.1</v>
      </c>
      <c r="B10" s="201" t="s">
        <v>1178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1179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1212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1099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1225</v>
      </c>
      <c r="C18" s="202"/>
      <c r="D18" s="203"/>
      <c r="E18" s="10" t="s">
        <v>0</v>
      </c>
    </row>
    <row r="19" spans="1:5" x14ac:dyDescent="0.25">
      <c r="A19" s="9">
        <v>2.9</v>
      </c>
      <c r="B19" s="201" t="s">
        <v>1213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1214</v>
      </c>
      <c r="C20" s="202"/>
      <c r="D20" s="203"/>
      <c r="E20" s="10" t="s">
        <v>0</v>
      </c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1143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1122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954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2450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1215</v>
      </c>
      <c r="C28" s="202"/>
      <c r="D28" s="203"/>
      <c r="E28" s="10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809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1181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1253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11362816.630000001</v>
      </c>
    </row>
    <row r="41" spans="1:5" x14ac:dyDescent="0.25">
      <c r="A41" s="6" t="s">
        <v>46</v>
      </c>
      <c r="B41" s="225" t="s">
        <v>1259</v>
      </c>
      <c r="C41" s="226"/>
      <c r="D41" s="227"/>
      <c r="E41" s="18">
        <v>4720966.45</v>
      </c>
    </row>
    <row r="42" spans="1:5" x14ac:dyDescent="0.25">
      <c r="A42" s="6"/>
      <c r="B42" s="201" t="s">
        <v>1260</v>
      </c>
      <c r="C42" s="202"/>
      <c r="D42" s="203"/>
      <c r="E42" s="19">
        <v>136000</v>
      </c>
    </row>
    <row r="43" spans="1:5" x14ac:dyDescent="0.25">
      <c r="A43" s="6"/>
      <c r="B43" s="201" t="s">
        <v>1261</v>
      </c>
      <c r="C43" s="202"/>
      <c r="D43" s="203"/>
      <c r="E43" s="10">
        <v>4584966.45</v>
      </c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1262</v>
      </c>
      <c r="C57" s="229"/>
      <c r="D57" s="230"/>
      <c r="E57" s="20">
        <f>-E41+E40</f>
        <v>6641850.1800000006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H14" sqref="H14"/>
    </sheetView>
  </sheetViews>
  <sheetFormatPr defaultRowHeight="15" x14ac:dyDescent="0.25"/>
  <cols>
    <col min="2" max="2" width="15.5703125" customWidth="1"/>
    <col min="3" max="3" width="12.140625" customWidth="1"/>
    <col min="4" max="4" width="15.85546875" customWidth="1"/>
    <col min="5" max="5" width="19.710937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1248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1249</v>
      </c>
      <c r="C8" s="211"/>
      <c r="D8" s="212"/>
      <c r="E8" s="7">
        <v>6543894.0300000003</v>
      </c>
    </row>
    <row r="9" spans="1:5" x14ac:dyDescent="0.25">
      <c r="A9" s="6" t="s">
        <v>9</v>
      </c>
      <c r="B9" s="213" t="s">
        <v>1250</v>
      </c>
      <c r="C9" s="214"/>
      <c r="D9" s="215"/>
      <c r="E9" s="8">
        <v>4816472.5999999996</v>
      </c>
    </row>
    <row r="10" spans="1:5" x14ac:dyDescent="0.25">
      <c r="A10" s="9">
        <v>2.1</v>
      </c>
      <c r="B10" s="201" t="s">
        <v>1178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>
        <v>4501625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1179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1212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>
        <v>285125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1099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1225</v>
      </c>
      <c r="C18" s="202"/>
      <c r="D18" s="203"/>
      <c r="E18" s="10" t="s">
        <v>0</v>
      </c>
    </row>
    <row r="19" spans="1:5" x14ac:dyDescent="0.25">
      <c r="A19" s="9">
        <v>2.9</v>
      </c>
      <c r="B19" s="201" t="s">
        <v>1213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1214</v>
      </c>
      <c r="C20" s="202"/>
      <c r="D20" s="203"/>
      <c r="E20" s="10" t="s">
        <v>0</v>
      </c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1143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1122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954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3250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1215</v>
      </c>
      <c r="C28" s="202"/>
      <c r="D28" s="203"/>
      <c r="E28" s="10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809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1181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1253</v>
      </c>
      <c r="C34" s="202"/>
      <c r="D34" s="203"/>
      <c r="E34" s="10">
        <v>26472.6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11360366.629999999</v>
      </c>
    </row>
    <row r="41" spans="1:5" x14ac:dyDescent="0.25">
      <c r="A41" s="6" t="s">
        <v>46</v>
      </c>
      <c r="B41" s="225" t="s">
        <v>1254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1255</v>
      </c>
      <c r="C57" s="229"/>
      <c r="D57" s="230"/>
      <c r="E57" s="20">
        <f>-E41+E40</f>
        <v>11360366.629999999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H15" sqref="H15"/>
    </sheetView>
  </sheetViews>
  <sheetFormatPr defaultRowHeight="15" x14ac:dyDescent="0.25"/>
  <cols>
    <col min="2" max="2" width="16.42578125" customWidth="1"/>
    <col min="3" max="3" width="12.7109375" customWidth="1"/>
    <col min="4" max="4" width="13.28515625" customWidth="1"/>
    <col min="5" max="5" width="21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2019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2020</v>
      </c>
      <c r="C7" s="211"/>
      <c r="D7" s="212"/>
      <c r="E7" s="7">
        <v>35932323.780000001</v>
      </c>
    </row>
    <row r="8" spans="1:5" x14ac:dyDescent="0.25">
      <c r="A8" s="6" t="s">
        <v>9</v>
      </c>
      <c r="B8" s="213" t="s">
        <v>2021</v>
      </c>
      <c r="C8" s="214"/>
      <c r="D8" s="215"/>
      <c r="E8" s="8">
        <v>215606.61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2022</v>
      </c>
      <c r="C20" s="202"/>
      <c r="D20" s="203"/>
      <c r="E20" s="10">
        <v>211456.61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4150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36147930.390000001</v>
      </c>
    </row>
    <row r="41" spans="1:5" x14ac:dyDescent="0.25">
      <c r="A41" s="6" t="s">
        <v>46</v>
      </c>
      <c r="B41" s="225" t="s">
        <v>2023</v>
      </c>
      <c r="C41" s="226"/>
      <c r="D41" s="227"/>
      <c r="E41" s="18">
        <v>129871.2</v>
      </c>
    </row>
    <row r="42" spans="1:5" x14ac:dyDescent="0.25">
      <c r="A42" s="6"/>
      <c r="B42" s="201" t="s">
        <v>2024</v>
      </c>
      <c r="C42" s="202"/>
      <c r="D42" s="203"/>
      <c r="E42" s="19">
        <v>129871.2</v>
      </c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2025</v>
      </c>
      <c r="C57" s="229"/>
      <c r="D57" s="230"/>
      <c r="E57" s="20">
        <f>-E41+E40</f>
        <v>36018059.189999998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workbookViewId="0">
      <selection activeCell="I13" sqref="I13"/>
    </sheetView>
  </sheetViews>
  <sheetFormatPr defaultRowHeight="15" x14ac:dyDescent="0.25"/>
  <cols>
    <col min="2" max="2" width="16" customWidth="1"/>
    <col min="3" max="3" width="13.140625" customWidth="1"/>
    <col min="4" max="4" width="12.7109375" customWidth="1"/>
    <col min="5" max="5" width="20.28515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1234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1235</v>
      </c>
      <c r="C7" s="211"/>
      <c r="D7" s="212"/>
      <c r="E7" s="7">
        <v>12666396.640000001</v>
      </c>
    </row>
    <row r="8" spans="1:5" x14ac:dyDescent="0.25">
      <c r="A8" s="6" t="s">
        <v>9</v>
      </c>
      <c r="B8" s="213" t="s">
        <v>1224</v>
      </c>
      <c r="C8" s="214"/>
      <c r="D8" s="215"/>
      <c r="E8" s="8">
        <v>4350</v>
      </c>
    </row>
    <row r="9" spans="1:5" x14ac:dyDescent="0.25">
      <c r="A9" s="9">
        <v>2.1</v>
      </c>
      <c r="B9" s="201" t="s">
        <v>1178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1158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1179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1212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1180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1099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1225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1213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1214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1143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1122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954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4350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1215</v>
      </c>
      <c r="C27" s="202"/>
      <c r="D27" s="203"/>
      <c r="E27" s="10">
        <v>0</v>
      </c>
    </row>
    <row r="28" spans="1:5" x14ac:dyDescent="0.25">
      <c r="A28" s="9">
        <v>2.19</v>
      </c>
      <c r="B28" s="201" t="s">
        <v>1205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809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1181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34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703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01" t="s">
        <v>43</v>
      </c>
      <c r="C38" s="202"/>
      <c r="D38" s="203"/>
      <c r="E38" s="10"/>
    </row>
    <row r="39" spans="1:5" x14ac:dyDescent="0.25">
      <c r="A39" s="6" t="s">
        <v>44</v>
      </c>
      <c r="B39" s="210" t="s">
        <v>45</v>
      </c>
      <c r="C39" s="211"/>
      <c r="D39" s="212"/>
      <c r="E39" s="17">
        <f>+E8+E7</f>
        <v>12670746.640000001</v>
      </c>
    </row>
    <row r="40" spans="1:5" x14ac:dyDescent="0.25">
      <c r="A40" s="6" t="s">
        <v>46</v>
      </c>
      <c r="B40" s="225" t="s">
        <v>1236</v>
      </c>
      <c r="C40" s="226"/>
      <c r="D40" s="227"/>
      <c r="E40" s="18">
        <v>6126852.6100000003</v>
      </c>
    </row>
    <row r="41" spans="1:5" x14ac:dyDescent="0.25">
      <c r="A41" s="6"/>
      <c r="B41" s="201" t="s">
        <v>1237</v>
      </c>
      <c r="C41" s="202"/>
      <c r="D41" s="203"/>
      <c r="E41" s="19">
        <v>206934.29</v>
      </c>
    </row>
    <row r="42" spans="1:5" x14ac:dyDescent="0.25">
      <c r="A42" s="6"/>
      <c r="B42" s="201" t="s">
        <v>1238</v>
      </c>
      <c r="C42" s="202"/>
      <c r="D42" s="203"/>
      <c r="E42" s="10">
        <v>5193354.55</v>
      </c>
    </row>
    <row r="43" spans="1:5" x14ac:dyDescent="0.25">
      <c r="A43" s="6"/>
      <c r="B43" s="234" t="s">
        <v>1239</v>
      </c>
      <c r="C43" s="235"/>
      <c r="D43" s="236"/>
      <c r="E43" s="19">
        <v>681227.83</v>
      </c>
    </row>
    <row r="44" spans="1:5" x14ac:dyDescent="0.25">
      <c r="A44" s="6"/>
      <c r="B44" s="219" t="s">
        <v>1240</v>
      </c>
      <c r="C44" s="220"/>
      <c r="D44" s="221"/>
      <c r="E44" s="10">
        <v>1500</v>
      </c>
    </row>
    <row r="45" spans="1:5" x14ac:dyDescent="0.25">
      <c r="A45" s="6"/>
      <c r="B45" s="201" t="s">
        <v>1241</v>
      </c>
      <c r="C45" s="202"/>
      <c r="D45" s="203"/>
      <c r="E45" s="10">
        <v>6731</v>
      </c>
    </row>
    <row r="46" spans="1:5" x14ac:dyDescent="0.25">
      <c r="A46" s="6"/>
      <c r="B46" s="201" t="s">
        <v>1242</v>
      </c>
      <c r="C46" s="202"/>
      <c r="D46" s="203"/>
      <c r="E46" s="10">
        <v>3290</v>
      </c>
    </row>
    <row r="47" spans="1:5" x14ac:dyDescent="0.25">
      <c r="A47" s="6"/>
      <c r="B47" s="201" t="s">
        <v>1243</v>
      </c>
      <c r="C47" s="202"/>
      <c r="D47" s="203"/>
      <c r="E47" s="10">
        <v>236</v>
      </c>
    </row>
    <row r="48" spans="1:5" x14ac:dyDescent="0.25">
      <c r="A48" s="6"/>
      <c r="B48" s="201" t="s">
        <v>1244</v>
      </c>
      <c r="C48" s="202"/>
      <c r="D48" s="203"/>
      <c r="E48" s="10">
        <v>204</v>
      </c>
    </row>
    <row r="49" spans="1:5" x14ac:dyDescent="0.25">
      <c r="A49" s="6"/>
      <c r="B49" s="201" t="s">
        <v>1245</v>
      </c>
      <c r="C49" s="202"/>
      <c r="D49" s="203"/>
      <c r="E49" s="10">
        <v>99</v>
      </c>
    </row>
    <row r="50" spans="1:5" x14ac:dyDescent="0.25">
      <c r="A50" s="6"/>
      <c r="B50" s="201" t="s">
        <v>1246</v>
      </c>
      <c r="C50" s="202"/>
      <c r="D50" s="203"/>
      <c r="E50" s="10">
        <v>33275.94</v>
      </c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 t="s">
        <v>0</v>
      </c>
      <c r="C54" s="202"/>
      <c r="D54" s="203"/>
      <c r="E54" s="10" t="s">
        <v>0</v>
      </c>
    </row>
    <row r="55" spans="1:5" x14ac:dyDescent="0.25">
      <c r="A55" s="6"/>
      <c r="B55" s="231" t="s">
        <v>0</v>
      </c>
      <c r="C55" s="232"/>
      <c r="D55" s="233"/>
      <c r="E55" s="10" t="s">
        <v>0</v>
      </c>
    </row>
    <row r="56" spans="1:5" x14ac:dyDescent="0.25">
      <c r="A56" s="6" t="s">
        <v>0</v>
      </c>
      <c r="B56" s="228" t="s">
        <v>1247</v>
      </c>
      <c r="C56" s="229"/>
      <c r="D56" s="230"/>
      <c r="E56" s="20">
        <f>-E40+E39</f>
        <v>6543894.0300000003</v>
      </c>
    </row>
  </sheetData>
  <mergeCells count="53">
    <mergeCell ref="B15:D15"/>
    <mergeCell ref="A4:B4"/>
    <mergeCell ref="D4:E4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G11" sqref="G11"/>
    </sheetView>
  </sheetViews>
  <sheetFormatPr defaultRowHeight="15" x14ac:dyDescent="0.25"/>
  <cols>
    <col min="2" max="2" width="17.42578125" customWidth="1"/>
    <col min="3" max="3" width="13.7109375" customWidth="1"/>
    <col min="4" max="4" width="13" customWidth="1"/>
    <col min="5" max="5" width="21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1222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1223</v>
      </c>
      <c r="C6" s="211"/>
      <c r="D6" s="212"/>
      <c r="E6" s="7">
        <v>13550381.16</v>
      </c>
    </row>
    <row r="7" spans="1:5" x14ac:dyDescent="0.25">
      <c r="A7" s="6" t="s">
        <v>9</v>
      </c>
      <c r="B7" s="213" t="s">
        <v>1224</v>
      </c>
      <c r="C7" s="214"/>
      <c r="D7" s="215"/>
      <c r="E7" s="8">
        <v>7271365.7699999996</v>
      </c>
    </row>
    <row r="8" spans="1:5" x14ac:dyDescent="0.25">
      <c r="A8" s="9">
        <v>2.1</v>
      </c>
      <c r="B8" s="201" t="s">
        <v>1178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1158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1014689.81</v>
      </c>
    </row>
    <row r="11" spans="1:5" x14ac:dyDescent="0.25">
      <c r="A11" s="11">
        <v>2.4</v>
      </c>
      <c r="B11" s="201" t="s">
        <v>1179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1212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1180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1225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1213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1214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>
        <v>206934.29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1700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1215</v>
      </c>
      <c r="C26" s="202"/>
      <c r="D26" s="203"/>
      <c r="E26" s="10">
        <v>0</v>
      </c>
    </row>
    <row r="27" spans="1:5" x14ac:dyDescent="0.25">
      <c r="A27" s="9">
        <v>2.19</v>
      </c>
      <c r="B27" s="201" t="s">
        <v>1205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1181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 t="s">
        <v>0</v>
      </c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20821746.93</v>
      </c>
    </row>
    <row r="39" spans="1:5" x14ac:dyDescent="0.25">
      <c r="A39" s="6" t="s">
        <v>46</v>
      </c>
      <c r="B39" s="225" t="s">
        <v>1226</v>
      </c>
      <c r="C39" s="226"/>
      <c r="D39" s="227"/>
      <c r="E39" s="18">
        <v>8155350.29</v>
      </c>
    </row>
    <row r="40" spans="1:5" x14ac:dyDescent="0.25">
      <c r="A40" s="6"/>
      <c r="B40" s="201" t="s">
        <v>1227</v>
      </c>
      <c r="C40" s="202"/>
      <c r="D40" s="203"/>
      <c r="E40" s="19">
        <v>3353938.78</v>
      </c>
    </row>
    <row r="41" spans="1:5" x14ac:dyDescent="0.25">
      <c r="A41" s="6"/>
      <c r="B41" s="201" t="s">
        <v>1228</v>
      </c>
      <c r="C41" s="202"/>
      <c r="D41" s="203"/>
      <c r="E41" s="10">
        <v>4076437.13</v>
      </c>
    </row>
    <row r="42" spans="1:5" x14ac:dyDescent="0.25">
      <c r="A42" s="6"/>
      <c r="B42" s="234" t="s">
        <v>1229</v>
      </c>
      <c r="C42" s="235"/>
      <c r="D42" s="236"/>
      <c r="E42" s="19">
        <v>629660.38</v>
      </c>
    </row>
    <row r="43" spans="1:5" x14ac:dyDescent="0.25">
      <c r="A43" s="6"/>
      <c r="B43" s="219" t="s">
        <v>1230</v>
      </c>
      <c r="C43" s="220"/>
      <c r="D43" s="221"/>
      <c r="E43" s="10">
        <v>74400</v>
      </c>
    </row>
    <row r="44" spans="1:5" x14ac:dyDescent="0.25">
      <c r="A44" s="6"/>
      <c r="B44" s="201" t="s">
        <v>1231</v>
      </c>
      <c r="C44" s="202"/>
      <c r="D44" s="203"/>
      <c r="E44" s="10">
        <v>1480</v>
      </c>
    </row>
    <row r="45" spans="1:5" x14ac:dyDescent="0.25">
      <c r="A45" s="6"/>
      <c r="B45" s="201" t="s">
        <v>1232</v>
      </c>
      <c r="C45" s="202"/>
      <c r="D45" s="203"/>
      <c r="E45" s="10">
        <v>19434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1233</v>
      </c>
      <c r="C55" s="229"/>
      <c r="D55" s="230"/>
      <c r="E55" s="20">
        <f>-E39+E38</f>
        <v>12666396.640000001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K12" sqref="K12"/>
    </sheetView>
  </sheetViews>
  <sheetFormatPr defaultRowHeight="15" x14ac:dyDescent="0.25"/>
  <cols>
    <col min="2" max="2" width="16.85546875" customWidth="1"/>
    <col min="3" max="3" width="13.28515625" customWidth="1"/>
    <col min="4" max="4" width="14.7109375" customWidth="1"/>
    <col min="5" max="5" width="21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1209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1210</v>
      </c>
      <c r="C6" s="211"/>
      <c r="D6" s="212"/>
      <c r="E6" s="7">
        <v>3503079.37</v>
      </c>
    </row>
    <row r="7" spans="1:5" x14ac:dyDescent="0.25">
      <c r="A7" s="6" t="s">
        <v>9</v>
      </c>
      <c r="B7" s="213" t="s">
        <v>1211</v>
      </c>
      <c r="C7" s="214"/>
      <c r="D7" s="215"/>
      <c r="E7" s="8">
        <v>12939590.17</v>
      </c>
    </row>
    <row r="8" spans="1:5" x14ac:dyDescent="0.25">
      <c r="A8" s="9">
        <v>2.1</v>
      </c>
      <c r="B8" s="201" t="s">
        <v>1178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1158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1179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1212</v>
      </c>
      <c r="C12" s="202"/>
      <c r="D12" s="203"/>
      <c r="E12" s="10">
        <v>8518621.4399999995</v>
      </c>
    </row>
    <row r="13" spans="1:5" x14ac:dyDescent="0.25">
      <c r="A13" s="9">
        <v>2.5</v>
      </c>
      <c r="B13" s="201" t="s">
        <v>1180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1140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1213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1214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1215</v>
      </c>
      <c r="C26" s="202"/>
      <c r="D26" s="203"/>
      <c r="E26" s="10">
        <v>12243.73</v>
      </c>
    </row>
    <row r="27" spans="1:5" x14ac:dyDescent="0.25">
      <c r="A27" s="9">
        <v>2.19</v>
      </c>
      <c r="B27" s="201" t="s">
        <v>1205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1181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 t="s">
        <v>0</v>
      </c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16442669.539999999</v>
      </c>
    </row>
    <row r="39" spans="1:5" x14ac:dyDescent="0.25">
      <c r="A39" s="6" t="s">
        <v>46</v>
      </c>
      <c r="B39" s="225" t="s">
        <v>1216</v>
      </c>
      <c r="C39" s="226"/>
      <c r="D39" s="227"/>
      <c r="E39" s="18">
        <v>2892288.38</v>
      </c>
    </row>
    <row r="40" spans="1:5" x14ac:dyDescent="0.25">
      <c r="A40" s="6"/>
      <c r="B40" s="201" t="s">
        <v>176</v>
      </c>
      <c r="C40" s="202"/>
      <c r="D40" s="203"/>
      <c r="E40" s="19">
        <v>56700.78</v>
      </c>
    </row>
    <row r="41" spans="1:5" x14ac:dyDescent="0.25">
      <c r="A41" s="6"/>
      <c r="B41" s="201" t="s">
        <v>1217</v>
      </c>
      <c r="C41" s="202"/>
      <c r="D41" s="203"/>
      <c r="E41" s="10">
        <v>115815.34</v>
      </c>
    </row>
    <row r="42" spans="1:5" x14ac:dyDescent="0.25">
      <c r="A42" s="6"/>
      <c r="B42" s="234" t="s">
        <v>1218</v>
      </c>
      <c r="C42" s="235"/>
      <c r="D42" s="236"/>
      <c r="E42" s="19">
        <v>2707028.55</v>
      </c>
    </row>
    <row r="43" spans="1:5" x14ac:dyDescent="0.25">
      <c r="A43" s="6"/>
      <c r="B43" s="219" t="s">
        <v>1219</v>
      </c>
      <c r="C43" s="220"/>
      <c r="D43" s="221"/>
      <c r="E43" s="10">
        <v>500</v>
      </c>
    </row>
    <row r="44" spans="1:5" x14ac:dyDescent="0.25">
      <c r="A44" s="6"/>
      <c r="B44" s="201" t="s">
        <v>1220</v>
      </c>
      <c r="C44" s="202"/>
      <c r="D44" s="203"/>
      <c r="E44" s="10">
        <v>12243.73</v>
      </c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1221</v>
      </c>
      <c r="C55" s="229"/>
      <c r="D55" s="230"/>
      <c r="E55" s="20">
        <f>-E39+E38</f>
        <v>13550381.16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K14" sqref="K14"/>
    </sheetView>
  </sheetViews>
  <sheetFormatPr defaultRowHeight="15" x14ac:dyDescent="0.25"/>
  <cols>
    <col min="2" max="2" width="16.85546875" customWidth="1"/>
    <col min="3" max="3" width="12.42578125" customWidth="1"/>
    <col min="4" max="4" width="16.5703125" customWidth="1"/>
    <col min="5" max="5" width="22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1202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1203</v>
      </c>
      <c r="C6" s="211"/>
      <c r="D6" s="212"/>
      <c r="E6" s="7">
        <v>677835.37</v>
      </c>
    </row>
    <row r="7" spans="1:5" x14ac:dyDescent="0.25">
      <c r="A7" s="6" t="s">
        <v>9</v>
      </c>
      <c r="B7" s="213" t="s">
        <v>1204</v>
      </c>
      <c r="C7" s="214"/>
      <c r="D7" s="215"/>
      <c r="E7" s="8">
        <v>2825344</v>
      </c>
    </row>
    <row r="8" spans="1:5" x14ac:dyDescent="0.25">
      <c r="A8" s="9">
        <v>2.1</v>
      </c>
      <c r="B8" s="201" t="s">
        <v>1178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1158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1179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1180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1140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1141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1142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2500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1205</v>
      </c>
      <c r="C27" s="202"/>
      <c r="D27" s="203"/>
      <c r="E27" s="10">
        <v>2822844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1181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 t="s">
        <v>0</v>
      </c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3503179.37</v>
      </c>
    </row>
    <row r="39" spans="1:5" x14ac:dyDescent="0.25">
      <c r="A39" s="6" t="s">
        <v>46</v>
      </c>
      <c r="B39" s="225" t="s">
        <v>1206</v>
      </c>
      <c r="C39" s="226"/>
      <c r="D39" s="227"/>
      <c r="E39" s="18">
        <v>100</v>
      </c>
    </row>
    <row r="40" spans="1:5" x14ac:dyDescent="0.25">
      <c r="A40" s="6"/>
      <c r="B40" s="201" t="s">
        <v>1207</v>
      </c>
      <c r="C40" s="202"/>
      <c r="D40" s="203"/>
      <c r="E40" s="19">
        <v>100</v>
      </c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1208</v>
      </c>
      <c r="C55" s="229"/>
      <c r="D55" s="230"/>
      <c r="E55" s="20">
        <f>-E39+E38</f>
        <v>3503079.37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opLeftCell="A7" workbookViewId="0">
      <selection activeCell="H16" sqref="H16"/>
    </sheetView>
  </sheetViews>
  <sheetFormatPr defaultRowHeight="15" x14ac:dyDescent="0.25"/>
  <cols>
    <col min="2" max="2" width="14.7109375" customWidth="1"/>
    <col min="3" max="3" width="13" customWidth="1"/>
    <col min="4" max="4" width="13.5703125" customWidth="1"/>
    <col min="5" max="5" width="22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1196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1197</v>
      </c>
      <c r="C6" s="211"/>
      <c r="D6" s="212"/>
      <c r="E6" s="7">
        <v>676245.37</v>
      </c>
    </row>
    <row r="7" spans="1:5" x14ac:dyDescent="0.25">
      <c r="A7" s="6" t="s">
        <v>9</v>
      </c>
      <c r="B7" s="213" t="s">
        <v>1198</v>
      </c>
      <c r="C7" s="214"/>
      <c r="D7" s="215"/>
      <c r="E7" s="8">
        <v>2850</v>
      </c>
    </row>
    <row r="8" spans="1:5" x14ac:dyDescent="0.25">
      <c r="A8" s="9">
        <v>2.1</v>
      </c>
      <c r="B8" s="201" t="s">
        <v>1178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1158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1179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1180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1140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1141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1142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1181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 t="s">
        <v>0</v>
      </c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679095.37</v>
      </c>
    </row>
    <row r="39" spans="1:5" x14ac:dyDescent="0.25">
      <c r="A39" s="6" t="s">
        <v>46</v>
      </c>
      <c r="B39" s="225" t="s">
        <v>1199</v>
      </c>
      <c r="C39" s="226"/>
      <c r="D39" s="227"/>
      <c r="E39" s="18">
        <v>1260</v>
      </c>
    </row>
    <row r="40" spans="1:5" x14ac:dyDescent="0.25">
      <c r="A40" s="6"/>
      <c r="B40" s="201" t="s">
        <v>1200</v>
      </c>
      <c r="C40" s="202"/>
      <c r="D40" s="203"/>
      <c r="E40" s="19">
        <v>1260</v>
      </c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1201</v>
      </c>
      <c r="C55" s="229"/>
      <c r="D55" s="230"/>
      <c r="E55" s="20">
        <f>-E39+E38</f>
        <v>677835.37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J8" sqref="J8"/>
    </sheetView>
  </sheetViews>
  <sheetFormatPr defaultRowHeight="15" x14ac:dyDescent="0.25"/>
  <cols>
    <col min="2" max="2" width="14.42578125" customWidth="1"/>
    <col min="3" max="3" width="14" customWidth="1"/>
    <col min="4" max="4" width="12.5703125" customWidth="1"/>
    <col min="5" max="5" width="22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1186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37"/>
      <c r="E5" s="5" t="s">
        <v>6</v>
      </c>
    </row>
    <row r="6" spans="1:5" x14ac:dyDescent="0.25">
      <c r="A6" s="6" t="s">
        <v>7</v>
      </c>
      <c r="B6" s="210" t="s">
        <v>1187</v>
      </c>
      <c r="C6" s="211"/>
      <c r="D6" s="212"/>
      <c r="E6" s="7">
        <v>1501093.41</v>
      </c>
    </row>
    <row r="7" spans="1:5" x14ac:dyDescent="0.25">
      <c r="A7" s="6" t="s">
        <v>9</v>
      </c>
      <c r="B7" s="213" t="s">
        <v>1188</v>
      </c>
      <c r="C7" s="214"/>
      <c r="D7" s="215"/>
      <c r="E7" s="8">
        <v>3050</v>
      </c>
    </row>
    <row r="8" spans="1:5" x14ac:dyDescent="0.25">
      <c r="A8" s="9">
        <v>2.1</v>
      </c>
      <c r="B8" s="201" t="s">
        <v>1178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1158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1179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1180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1140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1141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1142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1181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 t="s">
        <v>0</v>
      </c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1504143.41</v>
      </c>
    </row>
    <row r="39" spans="1:5" x14ac:dyDescent="0.25">
      <c r="A39" s="6" t="s">
        <v>46</v>
      </c>
      <c r="B39" s="225" t="s">
        <v>1189</v>
      </c>
      <c r="C39" s="226"/>
      <c r="D39" s="227"/>
      <c r="E39" s="18">
        <v>827898.04</v>
      </c>
    </row>
    <row r="40" spans="1:5" x14ac:dyDescent="0.25">
      <c r="A40" s="6"/>
      <c r="B40" s="201" t="s">
        <v>1190</v>
      </c>
      <c r="C40" s="202"/>
      <c r="D40" s="203"/>
      <c r="E40" s="19">
        <v>4504.5</v>
      </c>
    </row>
    <row r="41" spans="1:5" x14ac:dyDescent="0.25">
      <c r="A41" s="6"/>
      <c r="B41" s="201" t="s">
        <v>1191</v>
      </c>
      <c r="C41" s="202"/>
      <c r="D41" s="203"/>
      <c r="E41" s="10">
        <v>19311.3</v>
      </c>
    </row>
    <row r="42" spans="1:5" x14ac:dyDescent="0.25">
      <c r="A42" s="6"/>
      <c r="B42" s="234" t="s">
        <v>1192</v>
      </c>
      <c r="C42" s="235"/>
      <c r="D42" s="236"/>
      <c r="E42" s="19">
        <v>804.64</v>
      </c>
    </row>
    <row r="43" spans="1:5" x14ac:dyDescent="0.25">
      <c r="A43" s="6"/>
      <c r="B43" s="219" t="s">
        <v>1193</v>
      </c>
      <c r="C43" s="220"/>
      <c r="D43" s="221"/>
      <c r="E43" s="10">
        <v>487230</v>
      </c>
    </row>
    <row r="44" spans="1:5" x14ac:dyDescent="0.25">
      <c r="A44" s="6"/>
      <c r="B44" s="201" t="s">
        <v>1194</v>
      </c>
      <c r="C44" s="202"/>
      <c r="D44" s="203"/>
      <c r="E44" s="10">
        <v>316047.59999999998</v>
      </c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1195</v>
      </c>
      <c r="C55" s="229"/>
      <c r="D55" s="230"/>
      <c r="E55" s="20">
        <f>-E39+E38</f>
        <v>676245.36999999988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opLeftCell="A22" workbookViewId="0">
      <selection activeCell="H35" sqref="H35"/>
    </sheetView>
  </sheetViews>
  <sheetFormatPr defaultRowHeight="15" x14ac:dyDescent="0.25"/>
  <cols>
    <col min="2" max="2" width="16.42578125" customWidth="1"/>
    <col min="3" max="3" width="12.85546875" customWidth="1"/>
    <col min="4" max="4" width="12.7109375" customWidth="1"/>
    <col min="5" max="5" width="21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1175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ht="15" customHeight="1" x14ac:dyDescent="0.25">
      <c r="A6" s="6" t="s">
        <v>7</v>
      </c>
      <c r="B6" s="210" t="s">
        <v>1176</v>
      </c>
      <c r="C6" s="211"/>
      <c r="D6" s="212"/>
      <c r="E6" s="7">
        <v>1470095.98</v>
      </c>
    </row>
    <row r="7" spans="1:5" ht="15" customHeight="1" x14ac:dyDescent="0.25">
      <c r="A7" s="6" t="s">
        <v>9</v>
      </c>
      <c r="B7" s="213" t="s">
        <v>1177</v>
      </c>
      <c r="C7" s="214"/>
      <c r="D7" s="215"/>
      <c r="E7" s="8">
        <v>27199047.91</v>
      </c>
    </row>
    <row r="8" spans="1:5" ht="15" customHeight="1" x14ac:dyDescent="0.25">
      <c r="A8" s="9">
        <v>2.1</v>
      </c>
      <c r="B8" s="201" t="s">
        <v>1178</v>
      </c>
      <c r="C8" s="202"/>
      <c r="D8" s="203"/>
      <c r="E8" s="10">
        <v>25861762.559999999</v>
      </c>
    </row>
    <row r="9" spans="1:5" ht="15" customHeight="1" x14ac:dyDescent="0.25">
      <c r="A9" s="9">
        <v>2.2000000000000002</v>
      </c>
      <c r="B9" s="201" t="s">
        <v>1158</v>
      </c>
      <c r="C9" s="202"/>
      <c r="D9" s="203"/>
      <c r="E9" s="10" t="s">
        <v>0</v>
      </c>
    </row>
    <row r="10" spans="1:5" ht="15" customHeight="1" x14ac:dyDescent="0.25">
      <c r="A10" s="11">
        <v>2.2999999999999998</v>
      </c>
      <c r="B10" s="201" t="s">
        <v>13</v>
      </c>
      <c r="C10" s="202"/>
      <c r="D10" s="203"/>
      <c r="E10" s="10"/>
    </row>
    <row r="11" spans="1:5" ht="15" customHeight="1" x14ac:dyDescent="0.25">
      <c r="A11" s="11">
        <v>2.4</v>
      </c>
      <c r="B11" s="201" t="s">
        <v>1179</v>
      </c>
      <c r="C11" s="202"/>
      <c r="D11" s="203"/>
      <c r="E11" s="10">
        <v>305500</v>
      </c>
    </row>
    <row r="12" spans="1:5" ht="15" customHeight="1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ht="15" customHeight="1" x14ac:dyDescent="0.25">
      <c r="A13" s="9">
        <v>2.5</v>
      </c>
      <c r="B13" s="201" t="s">
        <v>1180</v>
      </c>
      <c r="C13" s="202"/>
      <c r="D13" s="203"/>
      <c r="E13" s="10">
        <v>95845.95</v>
      </c>
    </row>
    <row r="14" spans="1:5" ht="15" customHeight="1" x14ac:dyDescent="0.25">
      <c r="A14" s="9">
        <v>2.6</v>
      </c>
      <c r="B14" s="201" t="s">
        <v>17</v>
      </c>
      <c r="C14" s="202"/>
      <c r="D14" s="203"/>
      <c r="E14" s="10"/>
    </row>
    <row r="15" spans="1:5" ht="15" customHeight="1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ht="15" customHeight="1" x14ac:dyDescent="0.25">
      <c r="A16" s="9">
        <v>2.8</v>
      </c>
      <c r="B16" s="201" t="s">
        <v>1140</v>
      </c>
      <c r="C16" s="202"/>
      <c r="D16" s="203"/>
      <c r="E16" s="10" t="s">
        <v>0</v>
      </c>
    </row>
    <row r="17" spans="1:5" ht="15" customHeight="1" x14ac:dyDescent="0.25">
      <c r="A17" s="9">
        <v>2.9</v>
      </c>
      <c r="B17" s="201" t="s">
        <v>1141</v>
      </c>
      <c r="C17" s="202"/>
      <c r="D17" s="203"/>
      <c r="E17" s="10" t="s">
        <v>0</v>
      </c>
    </row>
    <row r="18" spans="1:5" ht="15" customHeight="1" x14ac:dyDescent="0.25">
      <c r="A18" s="12">
        <v>2.1</v>
      </c>
      <c r="B18" s="201" t="s">
        <v>1142</v>
      </c>
      <c r="C18" s="202"/>
      <c r="D18" s="203"/>
      <c r="E18" s="10" t="s">
        <v>0</v>
      </c>
    </row>
    <row r="19" spans="1:5" ht="15" customHeight="1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ht="15" customHeight="1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4050</v>
      </c>
    </row>
    <row r="24" spans="1:5" ht="15" customHeight="1" x14ac:dyDescent="0.25">
      <c r="A24" s="9">
        <v>2.16</v>
      </c>
      <c r="B24" s="201" t="s">
        <v>27</v>
      </c>
      <c r="C24" s="202"/>
      <c r="D24" s="203"/>
      <c r="E24" s="10"/>
    </row>
    <row r="25" spans="1:5" ht="15" customHeight="1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ht="15" customHeight="1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ht="15" customHeight="1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ht="15" customHeight="1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ht="15" customHeight="1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ht="15" customHeight="1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ht="15" customHeight="1" x14ac:dyDescent="0.25">
      <c r="A31" s="11" t="s">
        <v>35</v>
      </c>
      <c r="B31" s="201" t="s">
        <v>1181</v>
      </c>
      <c r="C31" s="202"/>
      <c r="D31" s="203"/>
      <c r="E31" s="10">
        <v>900541.28</v>
      </c>
    </row>
    <row r="32" spans="1:5" ht="15" customHeight="1" x14ac:dyDescent="0.25">
      <c r="A32" s="16" t="s">
        <v>37</v>
      </c>
      <c r="B32" s="201" t="s">
        <v>34</v>
      </c>
      <c r="C32" s="202"/>
      <c r="D32" s="203"/>
      <c r="E32" s="10"/>
    </row>
    <row r="33" spans="1:5" ht="15" customHeight="1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ht="15" customHeight="1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ht="15" customHeight="1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>
        <v>31348.12</v>
      </c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ht="15" customHeight="1" x14ac:dyDescent="0.25">
      <c r="A38" s="6" t="s">
        <v>44</v>
      </c>
      <c r="B38" s="210" t="s">
        <v>45</v>
      </c>
      <c r="C38" s="211"/>
      <c r="D38" s="212"/>
      <c r="E38" s="17">
        <f>+E7+E6</f>
        <v>28669143.890000001</v>
      </c>
    </row>
    <row r="39" spans="1:5" ht="15" customHeight="1" x14ac:dyDescent="0.25">
      <c r="A39" s="6" t="s">
        <v>46</v>
      </c>
      <c r="B39" s="225" t="s">
        <v>1182</v>
      </c>
      <c r="C39" s="226"/>
      <c r="D39" s="227"/>
      <c r="E39" s="18">
        <v>27168050.48</v>
      </c>
    </row>
    <row r="40" spans="1:5" x14ac:dyDescent="0.25">
      <c r="A40" s="6"/>
      <c r="B40" s="201" t="s">
        <v>1183</v>
      </c>
      <c r="C40" s="202"/>
      <c r="D40" s="203"/>
      <c r="E40" s="19">
        <v>405746.64</v>
      </c>
    </row>
    <row r="41" spans="1:5" x14ac:dyDescent="0.25">
      <c r="A41" s="6"/>
      <c r="B41" s="201" t="s">
        <v>1184</v>
      </c>
      <c r="C41" s="202"/>
      <c r="D41" s="203"/>
      <c r="E41" s="10">
        <v>26762303.84</v>
      </c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1185</v>
      </c>
      <c r="C55" s="229"/>
      <c r="D55" s="230"/>
      <c r="E55" s="20">
        <f>-E39+E38</f>
        <v>1501093.4100000001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K17" sqref="K17"/>
    </sheetView>
  </sheetViews>
  <sheetFormatPr defaultRowHeight="15" x14ac:dyDescent="0.25"/>
  <cols>
    <col min="2" max="2" width="15.7109375" customWidth="1"/>
    <col min="3" max="3" width="13.140625" customWidth="1"/>
    <col min="4" max="4" width="16.42578125" customWidth="1"/>
    <col min="5" max="5" width="20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1170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1171</v>
      </c>
      <c r="C6" s="211"/>
      <c r="D6" s="212"/>
      <c r="E6" s="7">
        <v>1467595.98</v>
      </c>
    </row>
    <row r="7" spans="1:5" x14ac:dyDescent="0.25">
      <c r="A7" s="6" t="s">
        <v>9</v>
      </c>
      <c r="B7" s="213" t="s">
        <v>1172</v>
      </c>
      <c r="C7" s="214"/>
      <c r="D7" s="215"/>
      <c r="E7" s="8">
        <v>2500</v>
      </c>
    </row>
    <row r="8" spans="1:5" x14ac:dyDescent="0.25">
      <c r="A8" s="9">
        <v>2.1</v>
      </c>
      <c r="B8" s="201" t="s">
        <v>1106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1158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1121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1140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1141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1142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2500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1107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/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1470095.98</v>
      </c>
    </row>
    <row r="39" spans="1:5" x14ac:dyDescent="0.25">
      <c r="A39" s="6" t="s">
        <v>46</v>
      </c>
      <c r="B39" s="225" t="s">
        <v>1173</v>
      </c>
      <c r="C39" s="226"/>
      <c r="D39" s="227"/>
      <c r="E39" s="18">
        <v>0</v>
      </c>
    </row>
    <row r="40" spans="1:5" x14ac:dyDescent="0.25">
      <c r="A40" s="6"/>
      <c r="B40" s="201"/>
      <c r="C40" s="202"/>
      <c r="D40" s="203"/>
      <c r="E40" s="19"/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1174</v>
      </c>
      <c r="C55" s="229"/>
      <c r="D55" s="230"/>
      <c r="E55" s="20">
        <f>-E39+E38</f>
        <v>1470095.98</v>
      </c>
    </row>
  </sheetData>
  <mergeCells count="53">
    <mergeCell ref="B51:D51"/>
    <mergeCell ref="B52:D52"/>
    <mergeCell ref="B53:D53"/>
    <mergeCell ref="B54:D54"/>
    <mergeCell ref="B55:D55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H21" sqref="H21"/>
    </sheetView>
  </sheetViews>
  <sheetFormatPr defaultRowHeight="15" x14ac:dyDescent="0.25"/>
  <cols>
    <col min="2" max="2" width="17.28515625" customWidth="1"/>
    <col min="3" max="3" width="13.7109375" customWidth="1"/>
    <col min="4" max="4" width="12.7109375" customWidth="1"/>
    <col min="5" max="5" width="20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1164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1165</v>
      </c>
      <c r="C6" s="211"/>
      <c r="D6" s="212"/>
      <c r="E6" s="7">
        <v>5561198.5099999998</v>
      </c>
    </row>
    <row r="7" spans="1:5" x14ac:dyDescent="0.25">
      <c r="A7" s="6" t="s">
        <v>9</v>
      </c>
      <c r="B7" s="213" t="s">
        <v>1166</v>
      </c>
      <c r="C7" s="214"/>
      <c r="D7" s="215"/>
      <c r="E7" s="8">
        <v>2600</v>
      </c>
    </row>
    <row r="8" spans="1:5" x14ac:dyDescent="0.25">
      <c r="A8" s="9">
        <v>2.1</v>
      </c>
      <c r="B8" s="201" t="s">
        <v>1106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1158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1121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1140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1141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1142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1107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/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5563798.5099999998</v>
      </c>
    </row>
    <row r="39" spans="1:5" x14ac:dyDescent="0.25">
      <c r="A39" s="6" t="s">
        <v>46</v>
      </c>
      <c r="B39" s="225" t="s">
        <v>1167</v>
      </c>
      <c r="C39" s="226"/>
      <c r="D39" s="227"/>
      <c r="E39" s="18">
        <v>4096202.53</v>
      </c>
    </row>
    <row r="40" spans="1:5" x14ac:dyDescent="0.25">
      <c r="A40" s="6"/>
      <c r="B40" s="201" t="s">
        <v>1168</v>
      </c>
      <c r="C40" s="202"/>
      <c r="D40" s="203"/>
      <c r="E40" s="19">
        <v>3167444.02</v>
      </c>
    </row>
    <row r="41" spans="1:5" x14ac:dyDescent="0.25">
      <c r="A41" s="6"/>
      <c r="B41" s="201" t="s">
        <v>577</v>
      </c>
      <c r="C41" s="202"/>
      <c r="D41" s="203"/>
      <c r="E41" s="10">
        <v>928758.51</v>
      </c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1169</v>
      </c>
      <c r="C55" s="229"/>
      <c r="D55" s="230"/>
      <c r="E55" s="20">
        <f>-E39+E38</f>
        <v>1467595.98</v>
      </c>
    </row>
  </sheetData>
  <mergeCells count="53">
    <mergeCell ref="B51:D51"/>
    <mergeCell ref="B52:D52"/>
    <mergeCell ref="B53:D53"/>
    <mergeCell ref="B54:D54"/>
    <mergeCell ref="B55:D55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G21" sqref="G21"/>
    </sheetView>
  </sheetViews>
  <sheetFormatPr defaultRowHeight="15" x14ac:dyDescent="0.25"/>
  <cols>
    <col min="2" max="2" width="17.42578125" customWidth="1"/>
    <col min="3" max="3" width="13.28515625" customWidth="1"/>
    <col min="4" max="4" width="13.85546875" customWidth="1"/>
    <col min="5" max="5" width="20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1155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1156</v>
      </c>
      <c r="C6" s="211"/>
      <c r="D6" s="212"/>
      <c r="E6" s="7">
        <v>2624153.39</v>
      </c>
    </row>
    <row r="7" spans="1:5" x14ac:dyDescent="0.25">
      <c r="A7" s="6" t="s">
        <v>9</v>
      </c>
      <c r="B7" s="213" t="s">
        <v>1157</v>
      </c>
      <c r="C7" s="214"/>
      <c r="D7" s="215"/>
      <c r="E7" s="8">
        <v>3263063.42</v>
      </c>
    </row>
    <row r="8" spans="1:5" x14ac:dyDescent="0.25">
      <c r="A8" s="9">
        <v>2.1</v>
      </c>
      <c r="B8" s="201" t="s">
        <v>1106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1158</v>
      </c>
      <c r="C9" s="202"/>
      <c r="D9" s="203"/>
      <c r="E9" s="10">
        <v>3259213.42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1121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1140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1141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1142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1107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/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5887216.8100000005</v>
      </c>
    </row>
    <row r="39" spans="1:5" x14ac:dyDescent="0.25">
      <c r="A39" s="6" t="s">
        <v>46</v>
      </c>
      <c r="B39" s="225" t="s">
        <v>1159</v>
      </c>
      <c r="C39" s="226"/>
      <c r="D39" s="227"/>
      <c r="E39" s="18">
        <v>326018.3</v>
      </c>
    </row>
    <row r="40" spans="1:5" x14ac:dyDescent="0.25">
      <c r="A40" s="6"/>
      <c r="B40" s="201" t="s">
        <v>1160</v>
      </c>
      <c r="C40" s="202"/>
      <c r="D40" s="203"/>
      <c r="E40" s="19">
        <v>50000</v>
      </c>
    </row>
    <row r="41" spans="1:5" x14ac:dyDescent="0.25">
      <c r="A41" s="6"/>
      <c r="B41" s="201" t="s">
        <v>1161</v>
      </c>
      <c r="C41" s="202"/>
      <c r="D41" s="203"/>
      <c r="E41" s="10">
        <v>232818.3</v>
      </c>
    </row>
    <row r="42" spans="1:5" x14ac:dyDescent="0.25">
      <c r="A42" s="6"/>
      <c r="B42" s="234" t="s">
        <v>1162</v>
      </c>
      <c r="C42" s="235"/>
      <c r="D42" s="236"/>
      <c r="E42" s="19">
        <v>43200</v>
      </c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1163</v>
      </c>
      <c r="C55" s="229"/>
      <c r="D55" s="230"/>
      <c r="E55" s="20">
        <f>-E39+E38</f>
        <v>5561198.5100000007</v>
      </c>
    </row>
  </sheetData>
  <mergeCells count="53">
    <mergeCell ref="B51:D51"/>
    <mergeCell ref="B52:D52"/>
    <mergeCell ref="B53:D53"/>
    <mergeCell ref="B54:D54"/>
    <mergeCell ref="B55:D55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16" sqref="J16"/>
    </sheetView>
  </sheetViews>
  <sheetFormatPr defaultRowHeight="15" x14ac:dyDescent="0.25"/>
  <cols>
    <col min="2" max="2" width="15.85546875" customWidth="1"/>
    <col min="3" max="3" width="14.28515625" customWidth="1"/>
    <col min="4" max="4" width="13.5703125" customWidth="1"/>
    <col min="5" max="5" width="21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2011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2012</v>
      </c>
      <c r="C7" s="211"/>
      <c r="D7" s="212"/>
      <c r="E7" s="7">
        <v>39164194.170000002</v>
      </c>
    </row>
    <row r="8" spans="1:5" x14ac:dyDescent="0.25">
      <c r="A8" s="6" t="s">
        <v>9</v>
      </c>
      <c r="B8" s="213" t="s">
        <v>2013</v>
      </c>
      <c r="C8" s="214"/>
      <c r="D8" s="215"/>
      <c r="E8" s="8">
        <v>3150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3150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39167344.170000002</v>
      </c>
    </row>
    <row r="41" spans="1:5" x14ac:dyDescent="0.25">
      <c r="A41" s="6" t="s">
        <v>46</v>
      </c>
      <c r="B41" s="225" t="s">
        <v>2014</v>
      </c>
      <c r="C41" s="226"/>
      <c r="D41" s="227"/>
      <c r="E41" s="18">
        <v>3235020.39</v>
      </c>
    </row>
    <row r="42" spans="1:5" x14ac:dyDescent="0.25">
      <c r="A42" s="6"/>
      <c r="B42" s="201" t="s">
        <v>2015</v>
      </c>
      <c r="C42" s="202"/>
      <c r="D42" s="203"/>
      <c r="E42" s="19">
        <v>842563.64</v>
      </c>
    </row>
    <row r="43" spans="1:5" x14ac:dyDescent="0.25">
      <c r="A43" s="6"/>
      <c r="B43" s="201" t="s">
        <v>2016</v>
      </c>
      <c r="C43" s="202"/>
      <c r="D43" s="203"/>
      <c r="E43" s="19">
        <v>2347656.75</v>
      </c>
    </row>
    <row r="44" spans="1:5" x14ac:dyDescent="0.25">
      <c r="A44" s="6"/>
      <c r="B44" s="201" t="s">
        <v>2017</v>
      </c>
      <c r="C44" s="202"/>
      <c r="D44" s="203"/>
      <c r="E44" s="19">
        <v>44800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2018</v>
      </c>
      <c r="C57" s="229"/>
      <c r="D57" s="230"/>
      <c r="E57" s="20">
        <f>-E41+E40</f>
        <v>35932323.780000001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opLeftCell="A13" workbookViewId="0">
      <selection activeCell="I11" sqref="I11"/>
    </sheetView>
  </sheetViews>
  <sheetFormatPr defaultRowHeight="15" x14ac:dyDescent="0.25"/>
  <cols>
    <col min="2" max="2" width="16" customWidth="1"/>
    <col min="3" max="3" width="12.7109375" customWidth="1"/>
    <col min="4" max="4" width="14.140625" customWidth="1"/>
    <col min="5" max="5" width="20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1146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1147</v>
      </c>
      <c r="C6" s="211"/>
      <c r="D6" s="212"/>
      <c r="E6" s="7">
        <v>14593724.380000001</v>
      </c>
    </row>
    <row r="7" spans="1:5" x14ac:dyDescent="0.25">
      <c r="A7" s="6" t="s">
        <v>9</v>
      </c>
      <c r="B7" s="213" t="s">
        <v>1148</v>
      </c>
      <c r="C7" s="214"/>
      <c r="D7" s="215"/>
      <c r="E7" s="8">
        <v>3150</v>
      </c>
    </row>
    <row r="8" spans="1:5" x14ac:dyDescent="0.25">
      <c r="A8" s="9">
        <v>2.1</v>
      </c>
      <c r="B8" s="201" t="s">
        <v>1106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1121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1140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1141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1142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3150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1107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/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14596874.380000001</v>
      </c>
    </row>
    <row r="39" spans="1:5" x14ac:dyDescent="0.25">
      <c r="A39" s="6" t="s">
        <v>46</v>
      </c>
      <c r="B39" s="225" t="s">
        <v>1149</v>
      </c>
      <c r="C39" s="226"/>
      <c r="D39" s="227"/>
      <c r="E39" s="18">
        <v>11972720.99</v>
      </c>
    </row>
    <row r="40" spans="1:5" x14ac:dyDescent="0.25">
      <c r="A40" s="6"/>
      <c r="B40" s="201" t="s">
        <v>1150</v>
      </c>
      <c r="C40" s="202"/>
      <c r="D40" s="203"/>
      <c r="E40" s="19">
        <v>1043009.99</v>
      </c>
    </row>
    <row r="41" spans="1:5" x14ac:dyDescent="0.25">
      <c r="A41" s="6"/>
      <c r="B41" s="201" t="s">
        <v>1151</v>
      </c>
      <c r="C41" s="202"/>
      <c r="D41" s="203"/>
      <c r="E41" s="10">
        <v>9079026.1500000004</v>
      </c>
    </row>
    <row r="42" spans="1:5" x14ac:dyDescent="0.25">
      <c r="A42" s="6"/>
      <c r="B42" s="234" t="s">
        <v>1152</v>
      </c>
      <c r="C42" s="235"/>
      <c r="D42" s="236"/>
      <c r="E42" s="19">
        <v>1431075.37</v>
      </c>
    </row>
    <row r="43" spans="1:5" x14ac:dyDescent="0.25">
      <c r="A43" s="6"/>
      <c r="B43" s="219" t="s">
        <v>1153</v>
      </c>
      <c r="C43" s="220"/>
      <c r="D43" s="221"/>
      <c r="E43" s="10">
        <v>311000.03999999998</v>
      </c>
    </row>
    <row r="44" spans="1:5" x14ac:dyDescent="0.25">
      <c r="A44" s="6"/>
      <c r="B44" s="201" t="s">
        <v>176</v>
      </c>
      <c r="C44" s="202"/>
      <c r="D44" s="203"/>
      <c r="E44" s="10">
        <v>108609.44</v>
      </c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1154</v>
      </c>
      <c r="C55" s="229"/>
      <c r="D55" s="230"/>
      <c r="E55" s="20">
        <f>-E39+E38</f>
        <v>2624153.3900000006</v>
      </c>
    </row>
  </sheetData>
  <mergeCells count="53">
    <mergeCell ref="B51:D51"/>
    <mergeCell ref="B52:D52"/>
    <mergeCell ref="B53:D53"/>
    <mergeCell ref="B54:D54"/>
    <mergeCell ref="B55:D55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I15" sqref="I15"/>
    </sheetView>
  </sheetViews>
  <sheetFormatPr defaultRowHeight="15" x14ac:dyDescent="0.25"/>
  <cols>
    <col min="2" max="2" width="19.7109375" customWidth="1"/>
    <col min="3" max="3" width="14.5703125" customWidth="1"/>
    <col min="4" max="4" width="16.140625" customWidth="1"/>
    <col min="5" max="5" width="19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1137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1138</v>
      </c>
      <c r="C6" s="211"/>
      <c r="D6" s="212"/>
      <c r="E6" s="7">
        <v>3094297.72</v>
      </c>
    </row>
    <row r="7" spans="1:5" x14ac:dyDescent="0.25">
      <c r="A7" s="6" t="s">
        <v>9</v>
      </c>
      <c r="B7" s="213" t="s">
        <v>1139</v>
      </c>
      <c r="C7" s="214"/>
      <c r="D7" s="215"/>
      <c r="E7" s="8">
        <v>11499426.66</v>
      </c>
    </row>
    <row r="8" spans="1:5" x14ac:dyDescent="0.25">
      <c r="A8" s="9">
        <v>2.1</v>
      </c>
      <c r="B8" s="201" t="s">
        <v>1106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1121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1140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1141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1142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1143</v>
      </c>
      <c r="C20" s="202"/>
      <c r="D20" s="203"/>
      <c r="E20" s="10">
        <v>1043009.99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1107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/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14593724.380000001</v>
      </c>
    </row>
    <row r="39" spans="1:5" x14ac:dyDescent="0.25">
      <c r="A39" s="6" t="s">
        <v>46</v>
      </c>
      <c r="B39" s="225" t="s">
        <v>1144</v>
      </c>
      <c r="C39" s="226"/>
      <c r="D39" s="227"/>
      <c r="E39" s="18">
        <v>0</v>
      </c>
    </row>
    <row r="40" spans="1:5" x14ac:dyDescent="0.25">
      <c r="A40" s="6"/>
      <c r="B40" s="201"/>
      <c r="C40" s="202"/>
      <c r="D40" s="203"/>
      <c r="E40" s="19"/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1145</v>
      </c>
      <c r="C55" s="229"/>
      <c r="D55" s="230"/>
      <c r="E55" s="20">
        <f>-E39+E38</f>
        <v>14593724.380000001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H12" sqref="H12"/>
    </sheetView>
  </sheetViews>
  <sheetFormatPr defaultRowHeight="15" x14ac:dyDescent="0.25"/>
  <cols>
    <col min="2" max="3" width="17.140625" customWidth="1"/>
    <col min="4" max="4" width="13.7109375" customWidth="1"/>
    <col min="5" max="5" width="20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1132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1133</v>
      </c>
      <c r="C6" s="211"/>
      <c r="D6" s="212"/>
      <c r="E6" s="7">
        <v>3090247.72</v>
      </c>
    </row>
    <row r="7" spans="1:5" x14ac:dyDescent="0.25">
      <c r="A7" s="6" t="s">
        <v>9</v>
      </c>
      <c r="B7" s="213" t="s">
        <v>1134</v>
      </c>
      <c r="C7" s="214"/>
      <c r="D7" s="215"/>
      <c r="E7" s="8">
        <v>4050</v>
      </c>
    </row>
    <row r="8" spans="1:5" x14ac:dyDescent="0.25">
      <c r="A8" s="9">
        <v>2.1</v>
      </c>
      <c r="B8" s="201" t="s">
        <v>1106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1121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1063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1080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1107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/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3094297.72</v>
      </c>
    </row>
    <row r="39" spans="1:5" x14ac:dyDescent="0.25">
      <c r="A39" s="6" t="s">
        <v>46</v>
      </c>
      <c r="B39" s="225" t="s">
        <v>1135</v>
      </c>
      <c r="C39" s="226"/>
      <c r="D39" s="227"/>
      <c r="E39" s="18">
        <v>0</v>
      </c>
    </row>
    <row r="40" spans="1:5" x14ac:dyDescent="0.25">
      <c r="A40" s="6"/>
      <c r="B40" s="201"/>
      <c r="C40" s="202"/>
      <c r="D40" s="203"/>
      <c r="E40" s="19"/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1136</v>
      </c>
      <c r="C55" s="229"/>
      <c r="D55" s="230"/>
      <c r="E55" s="20">
        <f>-E39+E38</f>
        <v>3094297.72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J22" sqref="J22"/>
    </sheetView>
  </sheetViews>
  <sheetFormatPr defaultRowHeight="15" x14ac:dyDescent="0.25"/>
  <cols>
    <col min="2" max="2" width="19.5703125" customWidth="1"/>
    <col min="3" max="3" width="14.28515625" customWidth="1"/>
    <col min="4" max="4" width="16.140625" customWidth="1"/>
    <col min="5" max="5" width="20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1126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1127</v>
      </c>
      <c r="C6" s="211"/>
      <c r="D6" s="212"/>
      <c r="E6" s="7">
        <v>3130035.72</v>
      </c>
    </row>
    <row r="7" spans="1:5" x14ac:dyDescent="0.25">
      <c r="A7" s="6" t="s">
        <v>9</v>
      </c>
      <c r="B7" s="213" t="s">
        <v>1128</v>
      </c>
      <c r="C7" s="214"/>
      <c r="D7" s="215"/>
      <c r="E7" s="8">
        <v>1750</v>
      </c>
    </row>
    <row r="8" spans="1:5" x14ac:dyDescent="0.25">
      <c r="A8" s="9">
        <v>2.1</v>
      </c>
      <c r="B8" s="201" t="s">
        <v>1106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1121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1063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1080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1750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1107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/>
    </row>
    <row r="37" spans="1:5" x14ac:dyDescent="0.25">
      <c r="A37" s="11">
        <v>2.29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+E7+E6</f>
        <v>3131785.72</v>
      </c>
    </row>
    <row r="39" spans="1:5" x14ac:dyDescent="0.25">
      <c r="A39" s="6" t="s">
        <v>46</v>
      </c>
      <c r="B39" s="225" t="s">
        <v>1130</v>
      </c>
      <c r="C39" s="226"/>
      <c r="D39" s="227"/>
      <c r="E39" s="18">
        <v>41538</v>
      </c>
    </row>
    <row r="40" spans="1:5" x14ac:dyDescent="0.25">
      <c r="A40" s="6"/>
      <c r="B40" s="201"/>
      <c r="C40" s="202"/>
      <c r="D40" s="203"/>
      <c r="E40" s="19"/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1131</v>
      </c>
      <c r="C55" s="229"/>
      <c r="D55" s="230"/>
      <c r="E55" s="20">
        <f>-E39+E38</f>
        <v>3090247.72</v>
      </c>
    </row>
  </sheetData>
  <mergeCells count="53">
    <mergeCell ref="B14:D14"/>
    <mergeCell ref="A3:B3"/>
    <mergeCell ref="D3:E3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K20" sqref="K20"/>
    </sheetView>
  </sheetViews>
  <sheetFormatPr defaultRowHeight="15" x14ac:dyDescent="0.25"/>
  <cols>
    <col min="2" max="2" width="15.28515625" customWidth="1"/>
    <col min="3" max="3" width="16.140625" customWidth="1"/>
    <col min="4" max="4" width="15" customWidth="1"/>
    <col min="5" max="5" width="23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1118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1119</v>
      </c>
      <c r="C6" s="211"/>
      <c r="D6" s="212"/>
      <c r="E6" s="7">
        <v>6373074.46</v>
      </c>
    </row>
    <row r="7" spans="1:5" x14ac:dyDescent="0.25">
      <c r="A7" s="6" t="s">
        <v>9</v>
      </c>
      <c r="B7" s="213" t="s">
        <v>1120</v>
      </c>
      <c r="C7" s="214"/>
      <c r="D7" s="215"/>
      <c r="E7" s="8">
        <v>733900.46</v>
      </c>
    </row>
    <row r="8" spans="1:5" x14ac:dyDescent="0.25">
      <c r="A8" s="9">
        <v>2.1</v>
      </c>
      <c r="B8" s="201" t="s">
        <v>1106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1121</v>
      </c>
      <c r="C11" s="202"/>
      <c r="D11" s="203"/>
      <c r="E11" s="10">
        <v>341990.46</v>
      </c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1063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1080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1122</v>
      </c>
      <c r="C21" s="217"/>
      <c r="D21" s="218"/>
      <c r="E21" s="10">
        <v>389160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2750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1107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1108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7106974.9199999999</v>
      </c>
    </row>
    <row r="38" spans="1:5" x14ac:dyDescent="0.25">
      <c r="A38" s="6" t="s">
        <v>46</v>
      </c>
      <c r="B38" s="225" t="s">
        <v>1123</v>
      </c>
      <c r="C38" s="226"/>
      <c r="D38" s="227"/>
      <c r="E38" s="18">
        <v>3366</v>
      </c>
    </row>
    <row r="39" spans="1:5" x14ac:dyDescent="0.25">
      <c r="A39" s="6"/>
      <c r="B39" s="201" t="s">
        <v>1124</v>
      </c>
      <c r="C39" s="202"/>
      <c r="D39" s="203"/>
      <c r="E39" s="19">
        <v>3366</v>
      </c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1125</v>
      </c>
      <c r="C54" s="229"/>
      <c r="D54" s="230"/>
      <c r="E54" s="20">
        <f>-E38+E37</f>
        <v>7103608.9199999999</v>
      </c>
    </row>
  </sheetData>
  <mergeCells count="52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H14" sqref="H14"/>
    </sheetView>
  </sheetViews>
  <sheetFormatPr defaultRowHeight="15" x14ac:dyDescent="0.25"/>
  <cols>
    <col min="2" max="2" width="16" customWidth="1"/>
    <col min="3" max="3" width="14.42578125" customWidth="1"/>
    <col min="4" max="4" width="13.7109375" customWidth="1"/>
    <col min="5" max="5" width="20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1103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1104</v>
      </c>
      <c r="C6" s="211"/>
      <c r="D6" s="212"/>
      <c r="E6" s="7">
        <v>37869885.460000001</v>
      </c>
    </row>
    <row r="7" spans="1:5" x14ac:dyDescent="0.25">
      <c r="A7" s="6" t="s">
        <v>9</v>
      </c>
      <c r="B7" s="213" t="s">
        <v>1105</v>
      </c>
      <c r="C7" s="214"/>
      <c r="D7" s="215"/>
      <c r="E7" s="8">
        <v>33859496.68</v>
      </c>
    </row>
    <row r="8" spans="1:5" x14ac:dyDescent="0.25">
      <c r="A8" s="9">
        <v>2.1</v>
      </c>
      <c r="B8" s="201" t="s">
        <v>1106</v>
      </c>
      <c r="C8" s="202"/>
      <c r="D8" s="203"/>
      <c r="E8" s="10">
        <v>30461515.309999999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1063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1080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1107</v>
      </c>
      <c r="C31" s="202"/>
      <c r="D31" s="203"/>
      <c r="E31" s="10">
        <v>3319781.37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1108</v>
      </c>
      <c r="C34" s="202"/>
      <c r="D34" s="203"/>
      <c r="E34" s="10">
        <v>76000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71729382.140000001</v>
      </c>
    </row>
    <row r="38" spans="1:5" x14ac:dyDescent="0.25">
      <c r="A38" s="6" t="s">
        <v>46</v>
      </c>
      <c r="B38" s="225" t="s">
        <v>1109</v>
      </c>
      <c r="C38" s="226"/>
      <c r="D38" s="227"/>
      <c r="E38" s="18">
        <v>65356307.68</v>
      </c>
    </row>
    <row r="39" spans="1:5" x14ac:dyDescent="0.25">
      <c r="A39" s="6"/>
      <c r="B39" s="201" t="s">
        <v>392</v>
      </c>
      <c r="C39" s="202"/>
      <c r="D39" s="203"/>
      <c r="E39" s="19">
        <v>3184.97</v>
      </c>
    </row>
    <row r="40" spans="1:5" x14ac:dyDescent="0.25">
      <c r="A40" s="6"/>
      <c r="B40" s="201" t="s">
        <v>1110</v>
      </c>
      <c r="C40" s="202"/>
      <c r="D40" s="203"/>
      <c r="E40" s="10">
        <v>33781296.68</v>
      </c>
    </row>
    <row r="41" spans="1:5" x14ac:dyDescent="0.25">
      <c r="A41" s="6"/>
      <c r="B41" s="234" t="s">
        <v>1111</v>
      </c>
      <c r="C41" s="235"/>
      <c r="D41" s="236"/>
      <c r="E41" s="19">
        <v>76000</v>
      </c>
    </row>
    <row r="42" spans="1:5" x14ac:dyDescent="0.25">
      <c r="A42" s="6"/>
      <c r="B42" s="219" t="s">
        <v>1112</v>
      </c>
      <c r="C42" s="220"/>
      <c r="D42" s="221"/>
      <c r="E42" s="10">
        <v>6371472.4900000002</v>
      </c>
    </row>
    <row r="43" spans="1:5" x14ac:dyDescent="0.25">
      <c r="A43" s="6"/>
      <c r="B43" s="201" t="s">
        <v>1113</v>
      </c>
      <c r="C43" s="202"/>
      <c r="D43" s="203"/>
      <c r="E43" s="10">
        <v>7265271.9900000002</v>
      </c>
    </row>
    <row r="44" spans="1:5" x14ac:dyDescent="0.25">
      <c r="A44" s="6"/>
      <c r="B44" s="201" t="s">
        <v>1114</v>
      </c>
      <c r="C44" s="202"/>
      <c r="D44" s="203"/>
      <c r="E44" s="10">
        <v>1901496.9</v>
      </c>
    </row>
    <row r="45" spans="1:5" x14ac:dyDescent="0.25">
      <c r="A45" s="6"/>
      <c r="B45" s="201" t="s">
        <v>1115</v>
      </c>
      <c r="C45" s="202"/>
      <c r="D45" s="203"/>
      <c r="E45" s="10">
        <v>538408.51</v>
      </c>
    </row>
    <row r="46" spans="1:5" x14ac:dyDescent="0.25">
      <c r="A46" s="6"/>
      <c r="B46" s="201" t="s">
        <v>145</v>
      </c>
      <c r="C46" s="202"/>
      <c r="D46" s="203"/>
      <c r="E46" s="10">
        <v>154084.79999999999</v>
      </c>
    </row>
    <row r="47" spans="1:5" x14ac:dyDescent="0.25">
      <c r="A47" s="6"/>
      <c r="B47" s="201" t="s">
        <v>1116</v>
      </c>
      <c r="C47" s="202"/>
      <c r="D47" s="203"/>
      <c r="E47" s="10">
        <v>15265091.34</v>
      </c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1117</v>
      </c>
      <c r="C54" s="229"/>
      <c r="D54" s="230"/>
      <c r="E54" s="20">
        <f>-E38+E37</f>
        <v>6373074.4600000009</v>
      </c>
    </row>
  </sheetData>
  <mergeCells count="52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I16" sqref="I16"/>
    </sheetView>
  </sheetViews>
  <sheetFormatPr defaultRowHeight="15" x14ac:dyDescent="0.25"/>
  <cols>
    <col min="2" max="2" width="16.42578125" customWidth="1"/>
    <col min="3" max="3" width="11.7109375" customWidth="1"/>
    <col min="4" max="4" width="16.28515625" customWidth="1"/>
    <col min="5" max="5" width="21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1096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1097</v>
      </c>
      <c r="C6" s="211"/>
      <c r="D6" s="212"/>
      <c r="E6" s="7">
        <v>37645511.659999996</v>
      </c>
    </row>
    <row r="7" spans="1:5" x14ac:dyDescent="0.25">
      <c r="A7" s="6" t="s">
        <v>9</v>
      </c>
      <c r="B7" s="213" t="s">
        <v>1098</v>
      </c>
      <c r="C7" s="214"/>
      <c r="D7" s="215"/>
      <c r="E7" s="8">
        <v>287975</v>
      </c>
    </row>
    <row r="8" spans="1:5" x14ac:dyDescent="0.25">
      <c r="A8" s="9">
        <v>2.1</v>
      </c>
      <c r="B8" s="201" t="s">
        <v>1015</v>
      </c>
      <c r="C8" s="202"/>
      <c r="D8" s="203"/>
      <c r="E8" s="10"/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1099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1063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1080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/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37933486.659999996</v>
      </c>
    </row>
    <row r="38" spans="1:5" x14ac:dyDescent="0.25">
      <c r="A38" s="6" t="s">
        <v>46</v>
      </c>
      <c r="B38" s="225" t="s">
        <v>1100</v>
      </c>
      <c r="C38" s="226"/>
      <c r="D38" s="227"/>
      <c r="E38" s="18">
        <v>63601.2</v>
      </c>
    </row>
    <row r="39" spans="1:5" x14ac:dyDescent="0.25">
      <c r="A39" s="6"/>
      <c r="B39" s="201" t="s">
        <v>1101</v>
      </c>
      <c r="C39" s="202"/>
      <c r="D39" s="203"/>
      <c r="E39" s="19">
        <v>59281.2</v>
      </c>
    </row>
    <row r="40" spans="1:5" x14ac:dyDescent="0.25">
      <c r="A40" s="6"/>
      <c r="B40" s="201" t="s">
        <v>1084</v>
      </c>
      <c r="C40" s="202"/>
      <c r="D40" s="203"/>
      <c r="E40" s="10">
        <v>4320</v>
      </c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1102</v>
      </c>
      <c r="C54" s="229"/>
      <c r="D54" s="230"/>
      <c r="E54" s="20">
        <f>-E38+E37</f>
        <v>37869885.459999993</v>
      </c>
    </row>
  </sheetData>
  <mergeCells count="52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J9" sqref="J9"/>
    </sheetView>
  </sheetViews>
  <sheetFormatPr defaultRowHeight="15" x14ac:dyDescent="0.25"/>
  <cols>
    <col min="2" max="2" width="16.42578125" customWidth="1"/>
    <col min="3" max="3" width="13.28515625" customWidth="1"/>
    <col min="4" max="4" width="14.85546875" customWidth="1"/>
    <col min="5" max="5" width="20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1087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1088</v>
      </c>
      <c r="C6" s="211"/>
      <c r="D6" s="212"/>
      <c r="E6" s="7">
        <v>35355752.460000001</v>
      </c>
    </row>
    <row r="7" spans="1:5" x14ac:dyDescent="0.25">
      <c r="A7" s="6" t="s">
        <v>9</v>
      </c>
      <c r="B7" s="213" t="s">
        <v>1089</v>
      </c>
      <c r="C7" s="214"/>
      <c r="D7" s="215"/>
      <c r="E7" s="8">
        <v>3550</v>
      </c>
    </row>
    <row r="8" spans="1:5" x14ac:dyDescent="0.25">
      <c r="A8" s="9">
        <v>2.1</v>
      </c>
      <c r="B8" s="201" t="s">
        <v>1015</v>
      </c>
      <c r="C8" s="202"/>
      <c r="D8" s="203"/>
      <c r="E8" s="10"/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1079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1063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1080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/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35359302.460000001</v>
      </c>
    </row>
    <row r="38" spans="1:5" x14ac:dyDescent="0.25">
      <c r="A38" s="6" t="s">
        <v>46</v>
      </c>
      <c r="B38" s="225" t="s">
        <v>1090</v>
      </c>
      <c r="C38" s="226"/>
      <c r="D38" s="227"/>
      <c r="E38" s="18">
        <v>109021.18</v>
      </c>
    </row>
    <row r="39" spans="1:5" x14ac:dyDescent="0.25">
      <c r="A39" s="6"/>
      <c r="B39" s="201" t="s">
        <v>1091</v>
      </c>
      <c r="C39" s="202"/>
      <c r="D39" s="203"/>
      <c r="E39" s="19">
        <v>17057.18</v>
      </c>
    </row>
    <row r="40" spans="1:5" x14ac:dyDescent="0.25">
      <c r="A40" s="6"/>
      <c r="B40" s="201" t="s">
        <v>1092</v>
      </c>
      <c r="C40" s="202"/>
      <c r="D40" s="203"/>
      <c r="E40" s="10">
        <v>17064</v>
      </c>
    </row>
    <row r="41" spans="1:5" x14ac:dyDescent="0.25">
      <c r="A41" s="6"/>
      <c r="B41" s="234" t="s">
        <v>1093</v>
      </c>
      <c r="C41" s="235"/>
      <c r="D41" s="236"/>
      <c r="E41" s="19">
        <v>74400</v>
      </c>
    </row>
    <row r="42" spans="1:5" x14ac:dyDescent="0.25">
      <c r="A42" s="6"/>
      <c r="B42" s="219" t="s">
        <v>1094</v>
      </c>
      <c r="C42" s="220"/>
      <c r="D42" s="221"/>
      <c r="E42" s="10">
        <v>500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1095</v>
      </c>
      <c r="C54" s="229"/>
      <c r="D54" s="230"/>
      <c r="E54" s="20">
        <f>-E38+E37</f>
        <v>35250281.280000001</v>
      </c>
    </row>
  </sheetData>
  <mergeCells count="52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M20" sqref="M20"/>
    </sheetView>
  </sheetViews>
  <sheetFormatPr defaultRowHeight="15" x14ac:dyDescent="0.25"/>
  <cols>
    <col min="2" max="2" width="14.7109375" customWidth="1"/>
    <col min="3" max="3" width="13.7109375" customWidth="1"/>
    <col min="4" max="4" width="12.28515625" customWidth="1"/>
    <col min="5" max="5" width="22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1076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1077</v>
      </c>
      <c r="C6" s="211"/>
      <c r="D6" s="212"/>
      <c r="E6" s="7">
        <v>29357960.829999998</v>
      </c>
    </row>
    <row r="7" spans="1:5" x14ac:dyDescent="0.25">
      <c r="A7" s="6" t="s">
        <v>9</v>
      </c>
      <c r="B7" s="213" t="s">
        <v>1078</v>
      </c>
      <c r="C7" s="214"/>
      <c r="D7" s="215"/>
      <c r="E7" s="8">
        <v>8405692.0099999998</v>
      </c>
    </row>
    <row r="8" spans="1:5" x14ac:dyDescent="0.25">
      <c r="A8" s="9">
        <v>2.1</v>
      </c>
      <c r="B8" s="201" t="s">
        <v>1015</v>
      </c>
      <c r="C8" s="202"/>
      <c r="D8" s="203"/>
      <c r="E8" s="10"/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1079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1063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1080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3450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>
        <v>28408.68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/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37763652.839999996</v>
      </c>
    </row>
    <row r="38" spans="1:5" x14ac:dyDescent="0.25">
      <c r="A38" s="6" t="s">
        <v>46</v>
      </c>
      <c r="B38" s="225" t="s">
        <v>1082</v>
      </c>
      <c r="C38" s="226"/>
      <c r="D38" s="227"/>
      <c r="E38" s="18">
        <v>2407900.38</v>
      </c>
    </row>
    <row r="39" spans="1:5" x14ac:dyDescent="0.25">
      <c r="A39" s="6"/>
      <c r="B39" s="201" t="s">
        <v>1083</v>
      </c>
      <c r="C39" s="202"/>
      <c r="D39" s="203"/>
      <c r="E39" s="19">
        <v>910</v>
      </c>
    </row>
    <row r="40" spans="1:5" x14ac:dyDescent="0.25">
      <c r="A40" s="6"/>
      <c r="B40" s="201" t="s">
        <v>1084</v>
      </c>
      <c r="C40" s="202"/>
      <c r="D40" s="203"/>
      <c r="E40" s="10">
        <v>9960</v>
      </c>
    </row>
    <row r="41" spans="1:5" x14ac:dyDescent="0.25">
      <c r="A41" s="6"/>
      <c r="B41" s="234" t="s">
        <v>1085</v>
      </c>
      <c r="C41" s="235"/>
      <c r="D41" s="236"/>
      <c r="E41" s="19">
        <v>2397030.38</v>
      </c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1086</v>
      </c>
      <c r="C54" s="229"/>
      <c r="D54" s="230"/>
      <c r="E54" s="20">
        <f>-E38+E37</f>
        <v>35355752.459999993</v>
      </c>
    </row>
  </sheetData>
  <mergeCells count="52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H16" sqref="H16"/>
    </sheetView>
  </sheetViews>
  <sheetFormatPr defaultRowHeight="15" x14ac:dyDescent="0.25"/>
  <cols>
    <col min="2" max="2" width="16.85546875" customWidth="1"/>
    <col min="3" max="3" width="13.5703125" customWidth="1"/>
    <col min="4" max="4" width="14.5703125" customWidth="1"/>
    <col min="5" max="5" width="20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1067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1068</v>
      </c>
      <c r="C6" s="211"/>
      <c r="D6" s="212"/>
      <c r="E6" s="7">
        <v>28808956.629999999</v>
      </c>
    </row>
    <row r="7" spans="1:5" x14ac:dyDescent="0.25">
      <c r="A7" s="6" t="s">
        <v>9</v>
      </c>
      <c r="B7" s="213" t="s">
        <v>1069</v>
      </c>
      <c r="C7" s="214"/>
      <c r="D7" s="215"/>
      <c r="E7" s="8">
        <v>1980082.28</v>
      </c>
    </row>
    <row r="8" spans="1:5" x14ac:dyDescent="0.25">
      <c r="A8" s="9">
        <v>2.1</v>
      </c>
      <c r="B8" s="201" t="s">
        <v>1015</v>
      </c>
      <c r="C8" s="202"/>
      <c r="D8" s="203"/>
      <c r="E8" s="10"/>
    </row>
    <row r="9" spans="1:5" x14ac:dyDescent="0.25">
      <c r="A9" s="9">
        <v>2.2000000000000002</v>
      </c>
      <c r="B9" s="201" t="s">
        <v>12</v>
      </c>
      <c r="C9" s="202"/>
      <c r="D9" s="203"/>
      <c r="E9" s="10">
        <v>1974782.28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876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1063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/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30789038.91</v>
      </c>
    </row>
    <row r="38" spans="1:5" x14ac:dyDescent="0.25">
      <c r="A38" s="6" t="s">
        <v>46</v>
      </c>
      <c r="B38" s="225" t="s">
        <v>1070</v>
      </c>
      <c r="C38" s="226"/>
      <c r="D38" s="227"/>
      <c r="E38" s="18">
        <v>1431078.08</v>
      </c>
    </row>
    <row r="39" spans="1:5" x14ac:dyDescent="0.25">
      <c r="A39" s="6"/>
      <c r="B39" s="201" t="s">
        <v>1071</v>
      </c>
      <c r="C39" s="202"/>
      <c r="D39" s="203"/>
      <c r="E39" s="19">
        <v>217737.24</v>
      </c>
    </row>
    <row r="40" spans="1:5" x14ac:dyDescent="0.25">
      <c r="A40" s="6"/>
      <c r="B40" s="201" t="s">
        <v>1072</v>
      </c>
      <c r="C40" s="202"/>
      <c r="D40" s="203"/>
      <c r="E40" s="10">
        <v>6000</v>
      </c>
    </row>
    <row r="41" spans="1:5" x14ac:dyDescent="0.25">
      <c r="A41" s="6"/>
      <c r="B41" s="234" t="s">
        <v>1073</v>
      </c>
      <c r="C41" s="235"/>
      <c r="D41" s="236"/>
      <c r="E41" s="19">
        <v>1174064.8999999999</v>
      </c>
    </row>
    <row r="42" spans="1:5" x14ac:dyDescent="0.25">
      <c r="A42" s="6"/>
      <c r="B42" s="219" t="s">
        <v>1074</v>
      </c>
      <c r="C42" s="220"/>
      <c r="D42" s="221"/>
      <c r="E42" s="10">
        <v>33275.94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1075</v>
      </c>
      <c r="C54" s="229"/>
      <c r="D54" s="230"/>
      <c r="E54" s="20">
        <f>-E38+E37</f>
        <v>29357960.829999998</v>
      </c>
    </row>
  </sheetData>
  <mergeCells count="52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H10" sqref="H10"/>
    </sheetView>
  </sheetViews>
  <sheetFormatPr defaultRowHeight="15" x14ac:dyDescent="0.25"/>
  <cols>
    <col min="2" max="2" width="18.7109375" customWidth="1"/>
    <col min="3" max="3" width="13.7109375" customWidth="1"/>
    <col min="4" max="4" width="12.85546875" customWidth="1"/>
    <col min="5" max="5" width="19.855468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2002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2003</v>
      </c>
      <c r="C7" s="211"/>
      <c r="D7" s="212"/>
      <c r="E7" s="7">
        <v>47532691.939999998</v>
      </c>
    </row>
    <row r="8" spans="1:5" x14ac:dyDescent="0.25">
      <c r="A8" s="6" t="s">
        <v>9</v>
      </c>
      <c r="B8" s="213" t="s">
        <v>2004</v>
      </c>
      <c r="C8" s="214"/>
      <c r="D8" s="215"/>
      <c r="E8" s="8">
        <v>4650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4650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47537341.939999998</v>
      </c>
    </row>
    <row r="41" spans="1:5" x14ac:dyDescent="0.25">
      <c r="A41" s="6" t="s">
        <v>46</v>
      </c>
      <c r="B41" s="225" t="s">
        <v>2005</v>
      </c>
      <c r="C41" s="226"/>
      <c r="D41" s="227"/>
      <c r="E41" s="18">
        <v>8373147.7699999996</v>
      </c>
    </row>
    <row r="42" spans="1:5" x14ac:dyDescent="0.25">
      <c r="A42" s="6"/>
      <c r="B42" s="201" t="s">
        <v>506</v>
      </c>
      <c r="C42" s="202"/>
      <c r="D42" s="203"/>
      <c r="E42" s="19">
        <v>500</v>
      </c>
    </row>
    <row r="43" spans="1:5" x14ac:dyDescent="0.25">
      <c r="A43" s="6"/>
      <c r="B43" s="201" t="s">
        <v>1965</v>
      </c>
      <c r="C43" s="202"/>
      <c r="D43" s="203"/>
      <c r="E43" s="19">
        <v>3127720.34</v>
      </c>
    </row>
    <row r="44" spans="1:5" x14ac:dyDescent="0.25">
      <c r="A44" s="6"/>
      <c r="B44" s="201" t="s">
        <v>2006</v>
      </c>
      <c r="C44" s="202"/>
      <c r="D44" s="203"/>
      <c r="E44" s="19">
        <v>56289.2</v>
      </c>
    </row>
    <row r="45" spans="1:5" x14ac:dyDescent="0.25">
      <c r="A45" s="6"/>
      <c r="B45" s="219" t="s">
        <v>2007</v>
      </c>
      <c r="C45" s="220"/>
      <c r="D45" s="221"/>
      <c r="E45" s="10">
        <v>5117137.43</v>
      </c>
    </row>
    <row r="46" spans="1:5" x14ac:dyDescent="0.25">
      <c r="A46" s="6"/>
      <c r="B46" s="201" t="s">
        <v>2008</v>
      </c>
      <c r="C46" s="202"/>
      <c r="D46" s="203"/>
      <c r="E46" s="10">
        <v>42000</v>
      </c>
    </row>
    <row r="47" spans="1:5" x14ac:dyDescent="0.25">
      <c r="A47" s="6"/>
      <c r="B47" s="201" t="s">
        <v>2009</v>
      </c>
      <c r="C47" s="202"/>
      <c r="D47" s="203"/>
      <c r="E47" s="10">
        <v>29500.799999999999</v>
      </c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2010</v>
      </c>
      <c r="C57" s="229"/>
      <c r="D57" s="230"/>
      <c r="E57" s="20">
        <f>-E41+E40</f>
        <v>39164194.170000002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F23" sqref="F23"/>
    </sheetView>
  </sheetViews>
  <sheetFormatPr defaultRowHeight="15" x14ac:dyDescent="0.25"/>
  <cols>
    <col min="2" max="2" width="17.42578125" customWidth="1"/>
    <col min="3" max="3" width="14.5703125" customWidth="1"/>
    <col min="4" max="4" width="10.28515625" customWidth="1"/>
    <col min="5" max="5" width="22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1060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1061</v>
      </c>
      <c r="C6" s="211"/>
      <c r="D6" s="212"/>
      <c r="E6" s="7">
        <v>22357786.25</v>
      </c>
    </row>
    <row r="7" spans="1:5" x14ac:dyDescent="0.25">
      <c r="A7" s="6" t="s">
        <v>9</v>
      </c>
      <c r="B7" s="213" t="s">
        <v>1062</v>
      </c>
      <c r="C7" s="214"/>
      <c r="D7" s="215"/>
      <c r="E7" s="8">
        <v>6464106.3799999999</v>
      </c>
    </row>
    <row r="8" spans="1:5" x14ac:dyDescent="0.25">
      <c r="A8" s="9">
        <v>2.1</v>
      </c>
      <c r="B8" s="201" t="s">
        <v>1015</v>
      </c>
      <c r="C8" s="202"/>
      <c r="D8" s="203"/>
      <c r="E8" s="10"/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876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1063</v>
      </c>
      <c r="C16" s="202"/>
      <c r="D16" s="203"/>
      <c r="E16" s="10">
        <v>6048041.6600000001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>
        <v>217737.24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>
        <v>195677.48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/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v>28821892.629999999</v>
      </c>
    </row>
    <row r="38" spans="1:5" x14ac:dyDescent="0.25">
      <c r="A38" s="6" t="s">
        <v>46</v>
      </c>
      <c r="B38" s="225" t="s">
        <v>1064</v>
      </c>
      <c r="C38" s="226"/>
      <c r="D38" s="227"/>
      <c r="E38" s="18">
        <v>12936</v>
      </c>
    </row>
    <row r="39" spans="1:5" x14ac:dyDescent="0.25">
      <c r="A39" s="6"/>
      <c r="B39" s="201" t="s">
        <v>1065</v>
      </c>
      <c r="C39" s="202"/>
      <c r="D39" s="203"/>
      <c r="E39" s="19">
        <v>8136</v>
      </c>
    </row>
    <row r="40" spans="1:5" x14ac:dyDescent="0.25">
      <c r="A40" s="6"/>
      <c r="B40" s="201" t="s">
        <v>1053</v>
      </c>
      <c r="C40" s="202"/>
      <c r="D40" s="203"/>
      <c r="E40" s="10">
        <v>4800</v>
      </c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1066</v>
      </c>
      <c r="C54" s="229"/>
      <c r="D54" s="230"/>
      <c r="E54" s="20">
        <f>-E38+E37</f>
        <v>28808956.629999999</v>
      </c>
    </row>
  </sheetData>
  <mergeCells count="52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topLeftCell="A34" workbookViewId="0">
      <selection activeCell="E22" sqref="E22"/>
    </sheetView>
  </sheetViews>
  <sheetFormatPr defaultRowHeight="15" x14ac:dyDescent="0.25"/>
  <cols>
    <col min="3" max="3" width="14.140625" customWidth="1"/>
    <col min="4" max="4" width="21.5703125" customWidth="1"/>
    <col min="5" max="5" width="27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1055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1056</v>
      </c>
      <c r="C6" s="211"/>
      <c r="D6" s="212"/>
      <c r="E6" s="7">
        <v>18875715.25</v>
      </c>
    </row>
    <row r="7" spans="1:5" x14ac:dyDescent="0.25">
      <c r="A7" s="6" t="s">
        <v>9</v>
      </c>
      <c r="B7" s="213" t="s">
        <v>1057</v>
      </c>
      <c r="C7" s="214"/>
      <c r="D7" s="215"/>
      <c r="E7" s="8">
        <v>3492775</v>
      </c>
    </row>
    <row r="8" spans="1:5" x14ac:dyDescent="0.25">
      <c r="A8" s="9">
        <v>2.1</v>
      </c>
      <c r="B8" s="201" t="s">
        <v>1015</v>
      </c>
      <c r="C8" s="202"/>
      <c r="D8" s="203"/>
      <c r="E8" s="10"/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876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976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2400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/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22368490.25</v>
      </c>
    </row>
    <row r="38" spans="1:5" x14ac:dyDescent="0.25">
      <c r="A38" s="6" t="s">
        <v>46</v>
      </c>
      <c r="B38" s="225" t="s">
        <v>1058</v>
      </c>
      <c r="C38" s="226"/>
      <c r="D38" s="227"/>
      <c r="E38" s="18">
        <v>10704</v>
      </c>
    </row>
    <row r="39" spans="1:5" x14ac:dyDescent="0.25">
      <c r="A39" s="6"/>
      <c r="B39" s="201" t="s">
        <v>1053</v>
      </c>
      <c r="C39" s="202"/>
      <c r="D39" s="203"/>
      <c r="E39" s="19">
        <v>10704</v>
      </c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1059</v>
      </c>
      <c r="C54" s="229"/>
      <c r="D54" s="230"/>
      <c r="E54" s="20">
        <f>-E38+E37</f>
        <v>22357786.25</v>
      </c>
    </row>
  </sheetData>
  <mergeCells count="52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topLeftCell="A28" workbookViewId="0">
      <selection sqref="A1:E54"/>
    </sheetView>
  </sheetViews>
  <sheetFormatPr defaultRowHeight="15" x14ac:dyDescent="0.25"/>
  <cols>
    <col min="3" max="3" width="12.5703125" customWidth="1"/>
    <col min="4" max="4" width="23.5703125" customWidth="1"/>
    <col min="5" max="5" width="27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1049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1050</v>
      </c>
      <c r="C6" s="211"/>
      <c r="D6" s="212"/>
      <c r="E6" s="7">
        <v>18925232.32</v>
      </c>
    </row>
    <row r="7" spans="1:5" x14ac:dyDescent="0.25">
      <c r="A7" s="6" t="s">
        <v>9</v>
      </c>
      <c r="B7" s="213" t="s">
        <v>1051</v>
      </c>
      <c r="C7" s="214"/>
      <c r="D7" s="215"/>
      <c r="E7" s="8">
        <v>2750</v>
      </c>
    </row>
    <row r="8" spans="1:5" x14ac:dyDescent="0.25">
      <c r="A8" s="9">
        <v>2.1</v>
      </c>
      <c r="B8" s="201" t="s">
        <v>1015</v>
      </c>
      <c r="C8" s="202"/>
      <c r="D8" s="203"/>
      <c r="E8" s="10"/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876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976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2750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/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18927982.32</v>
      </c>
    </row>
    <row r="38" spans="1:5" x14ac:dyDescent="0.25">
      <c r="A38" s="6" t="s">
        <v>46</v>
      </c>
      <c r="B38" s="225" t="s">
        <v>1052</v>
      </c>
      <c r="C38" s="226"/>
      <c r="D38" s="227"/>
      <c r="E38" s="18">
        <v>52267.07</v>
      </c>
    </row>
    <row r="39" spans="1:5" x14ac:dyDescent="0.25">
      <c r="A39" s="6"/>
      <c r="B39" s="201" t="s">
        <v>234</v>
      </c>
      <c r="C39" s="202"/>
      <c r="D39" s="203"/>
      <c r="E39" s="19">
        <v>41383.07</v>
      </c>
    </row>
    <row r="40" spans="1:5" x14ac:dyDescent="0.25">
      <c r="A40" s="6"/>
      <c r="B40" s="201" t="s">
        <v>1053</v>
      </c>
      <c r="C40" s="202"/>
      <c r="D40" s="203"/>
      <c r="E40" s="10">
        <v>10884</v>
      </c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1054</v>
      </c>
      <c r="C54" s="229"/>
      <c r="D54" s="230"/>
      <c r="E54" s="20">
        <f>-E38+E37</f>
        <v>18875715.25</v>
      </c>
    </row>
  </sheetData>
  <mergeCells count="52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G58" sqref="G58"/>
    </sheetView>
  </sheetViews>
  <sheetFormatPr defaultRowHeight="15" x14ac:dyDescent="0.25"/>
  <cols>
    <col min="3" max="3" width="14.28515625" customWidth="1"/>
    <col min="4" max="4" width="16.28515625" customWidth="1"/>
    <col min="5" max="5" width="18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1036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1037</v>
      </c>
      <c r="C6" s="211"/>
      <c r="D6" s="212"/>
      <c r="E6" s="7">
        <v>22589856.890000001</v>
      </c>
    </row>
    <row r="7" spans="1:5" x14ac:dyDescent="0.25">
      <c r="A7" s="6" t="s">
        <v>9</v>
      </c>
      <c r="B7" s="213" t="s">
        <v>1038</v>
      </c>
      <c r="C7" s="214"/>
      <c r="D7" s="215"/>
      <c r="E7" s="8">
        <v>2800</v>
      </c>
    </row>
    <row r="8" spans="1:5" x14ac:dyDescent="0.25">
      <c r="A8" s="9">
        <v>2.1</v>
      </c>
      <c r="B8" s="201" t="s">
        <v>1015</v>
      </c>
      <c r="C8" s="202"/>
      <c r="D8" s="203"/>
      <c r="E8" s="10"/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876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1029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976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2800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1031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/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22592656.890000001</v>
      </c>
    </row>
    <row r="38" spans="1:5" x14ac:dyDescent="0.25">
      <c r="A38" s="6" t="s">
        <v>46</v>
      </c>
      <c r="B38" s="225" t="s">
        <v>1039</v>
      </c>
      <c r="C38" s="226"/>
      <c r="D38" s="227"/>
      <c r="E38" s="18">
        <v>3667424.57</v>
      </c>
    </row>
    <row r="39" spans="1:5" x14ac:dyDescent="0.25">
      <c r="A39" s="6"/>
      <c r="B39" s="201" t="s">
        <v>1040</v>
      </c>
      <c r="C39" s="202"/>
      <c r="D39" s="203"/>
      <c r="E39" s="19">
        <v>2559382.73</v>
      </c>
    </row>
    <row r="40" spans="1:5" x14ac:dyDescent="0.25">
      <c r="A40" s="6"/>
      <c r="B40" s="201" t="s">
        <v>1041</v>
      </c>
      <c r="C40" s="202"/>
      <c r="D40" s="203"/>
      <c r="E40" s="10">
        <v>305500</v>
      </c>
    </row>
    <row r="41" spans="1:5" x14ac:dyDescent="0.25">
      <c r="A41" s="6"/>
      <c r="B41" s="234" t="s">
        <v>1042</v>
      </c>
      <c r="C41" s="235"/>
      <c r="D41" s="236"/>
      <c r="E41" s="19">
        <v>215380.38</v>
      </c>
    </row>
    <row r="42" spans="1:5" x14ac:dyDescent="0.25">
      <c r="A42" s="6"/>
      <c r="B42" s="219" t="s">
        <v>1043</v>
      </c>
      <c r="C42" s="220"/>
      <c r="D42" s="221"/>
      <c r="E42" s="10">
        <v>223855.83</v>
      </c>
    </row>
    <row r="43" spans="1:5" x14ac:dyDescent="0.25">
      <c r="A43" s="6"/>
      <c r="B43" s="201" t="s">
        <v>1044</v>
      </c>
      <c r="C43" s="202"/>
      <c r="D43" s="203"/>
      <c r="E43" s="10">
        <v>12144</v>
      </c>
    </row>
    <row r="44" spans="1:5" x14ac:dyDescent="0.25">
      <c r="A44" s="6"/>
      <c r="B44" s="201" t="s">
        <v>1045</v>
      </c>
      <c r="C44" s="202"/>
      <c r="D44" s="203"/>
      <c r="E44" s="10">
        <v>192594.83</v>
      </c>
    </row>
    <row r="45" spans="1:5" x14ac:dyDescent="0.25">
      <c r="A45" s="6"/>
      <c r="B45" s="201" t="s">
        <v>1046</v>
      </c>
      <c r="C45" s="202"/>
      <c r="D45" s="203"/>
      <c r="E45" s="10">
        <v>23310</v>
      </c>
    </row>
    <row r="46" spans="1:5" x14ac:dyDescent="0.25">
      <c r="A46" s="6"/>
      <c r="B46" s="201" t="s">
        <v>1047</v>
      </c>
      <c r="C46" s="202"/>
      <c r="D46" s="203"/>
      <c r="E46" s="10">
        <v>135256.79999999999</v>
      </c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1048</v>
      </c>
      <c r="C54" s="229"/>
      <c r="D54" s="230"/>
      <c r="E54" s="20">
        <f>-E38+E37</f>
        <v>18925232.32</v>
      </c>
    </row>
  </sheetData>
  <mergeCells count="52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topLeftCell="A46" workbookViewId="0">
      <selection sqref="A1:E54"/>
    </sheetView>
  </sheetViews>
  <sheetFormatPr defaultRowHeight="15" x14ac:dyDescent="0.25"/>
  <cols>
    <col min="3" max="3" width="14.140625" customWidth="1"/>
    <col min="4" max="4" width="13.5703125" customWidth="1"/>
    <col min="5" max="5" width="27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1026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1027</v>
      </c>
      <c r="C6" s="211"/>
      <c r="D6" s="212"/>
      <c r="E6" s="7">
        <v>13224697.699999999</v>
      </c>
    </row>
    <row r="7" spans="1:5" x14ac:dyDescent="0.25">
      <c r="A7" s="6" t="s">
        <v>9</v>
      </c>
      <c r="B7" s="213" t="s">
        <v>1028</v>
      </c>
      <c r="C7" s="214"/>
      <c r="D7" s="215"/>
      <c r="E7" s="8">
        <v>9369108.0899999999</v>
      </c>
    </row>
    <row r="8" spans="1:5" x14ac:dyDescent="0.25">
      <c r="A8" s="9">
        <v>2.1</v>
      </c>
      <c r="B8" s="201" t="s">
        <v>1015</v>
      </c>
      <c r="C8" s="202"/>
      <c r="D8" s="203"/>
      <c r="E8" s="10"/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/>
    </row>
    <row r="11" spans="1:5" x14ac:dyDescent="0.25">
      <c r="A11" s="11">
        <v>2.4</v>
      </c>
      <c r="B11" s="201" t="s">
        <v>1016</v>
      </c>
      <c r="C11" s="202"/>
      <c r="D11" s="203"/>
      <c r="E11" s="10"/>
    </row>
    <row r="12" spans="1:5" x14ac:dyDescent="0.25">
      <c r="A12" s="9">
        <v>2.4</v>
      </c>
      <c r="B12" s="201" t="s">
        <v>876</v>
      </c>
      <c r="C12" s="202"/>
      <c r="D12" s="203"/>
      <c r="E12" s="10">
        <v>5646142.1699999999</v>
      </c>
    </row>
    <row r="13" spans="1:5" x14ac:dyDescent="0.25">
      <c r="A13" s="9">
        <v>2.5</v>
      </c>
      <c r="B13" s="201" t="s">
        <v>1029</v>
      </c>
      <c r="C13" s="202"/>
      <c r="D13" s="203"/>
      <c r="E13" s="10">
        <v>182245.72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976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1030</v>
      </c>
      <c r="C26" s="202"/>
      <c r="D26" s="203"/>
      <c r="E26" s="10">
        <v>978387.42</v>
      </c>
    </row>
    <row r="27" spans="1:5" x14ac:dyDescent="0.25">
      <c r="A27" s="9">
        <v>2.19</v>
      </c>
      <c r="B27" s="201" t="s">
        <v>1031</v>
      </c>
      <c r="C27" s="202"/>
      <c r="D27" s="203"/>
      <c r="E27" s="10">
        <v>2559382.7799999998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/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22593805.789999999</v>
      </c>
    </row>
    <row r="38" spans="1:5" x14ac:dyDescent="0.25">
      <c r="A38" s="6" t="s">
        <v>46</v>
      </c>
      <c r="B38" s="225" t="s">
        <v>1032</v>
      </c>
      <c r="C38" s="226"/>
      <c r="D38" s="227"/>
      <c r="E38" s="18">
        <v>3948.9</v>
      </c>
    </row>
    <row r="39" spans="1:5" x14ac:dyDescent="0.25">
      <c r="A39" s="6"/>
      <c r="B39" s="201" t="s">
        <v>1033</v>
      </c>
      <c r="C39" s="202"/>
      <c r="D39" s="203"/>
      <c r="E39" s="19">
        <v>378.15</v>
      </c>
    </row>
    <row r="40" spans="1:5" x14ac:dyDescent="0.25">
      <c r="A40" s="6"/>
      <c r="B40" s="201" t="s">
        <v>1034</v>
      </c>
      <c r="C40" s="202"/>
      <c r="D40" s="203"/>
      <c r="E40" s="10">
        <v>210.75</v>
      </c>
    </row>
    <row r="41" spans="1:5" x14ac:dyDescent="0.25">
      <c r="A41" s="6"/>
      <c r="B41" s="234" t="s">
        <v>1035</v>
      </c>
      <c r="C41" s="235"/>
      <c r="D41" s="236"/>
      <c r="E41" s="19">
        <v>3360</v>
      </c>
    </row>
    <row r="42" spans="1:5" x14ac:dyDescent="0.25">
      <c r="A42" s="6"/>
      <c r="B42" s="219"/>
      <c r="C42" s="220"/>
      <c r="D42" s="221"/>
      <c r="E42" s="10">
        <v>0</v>
      </c>
    </row>
    <row r="43" spans="1:5" x14ac:dyDescent="0.25">
      <c r="A43" s="6"/>
      <c r="B43" s="201"/>
      <c r="C43" s="202"/>
      <c r="D43" s="203"/>
      <c r="E43" s="10">
        <v>0</v>
      </c>
    </row>
    <row r="44" spans="1:5" x14ac:dyDescent="0.25">
      <c r="A44" s="6"/>
      <c r="B44" s="201"/>
      <c r="C44" s="202"/>
      <c r="D44" s="203"/>
      <c r="E44" s="10">
        <v>0</v>
      </c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1025</v>
      </c>
      <c r="C54" s="229"/>
      <c r="D54" s="230"/>
      <c r="E54" s="20">
        <f>-E38+E37</f>
        <v>22589856.890000001</v>
      </c>
    </row>
  </sheetData>
  <mergeCells count="52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topLeftCell="A43" workbookViewId="0">
      <selection activeCell="K10" sqref="K10"/>
    </sheetView>
  </sheetViews>
  <sheetFormatPr defaultRowHeight="15" x14ac:dyDescent="0.25"/>
  <cols>
    <col min="3" max="3" width="14.28515625" customWidth="1"/>
    <col min="4" max="4" width="14.85546875" customWidth="1"/>
    <col min="5" max="5" width="36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1012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1013</v>
      </c>
      <c r="C6" s="211"/>
      <c r="D6" s="212"/>
      <c r="E6" s="7">
        <v>12037349.57</v>
      </c>
    </row>
    <row r="7" spans="1:5" x14ac:dyDescent="0.25">
      <c r="A7" s="6" t="s">
        <v>9</v>
      </c>
      <c r="B7" s="213" t="s">
        <v>1014</v>
      </c>
      <c r="C7" s="214"/>
      <c r="D7" s="215"/>
      <c r="E7" s="8">
        <v>28023008.199999999</v>
      </c>
    </row>
    <row r="8" spans="1:5" x14ac:dyDescent="0.25">
      <c r="A8" s="9">
        <v>2.1</v>
      </c>
      <c r="B8" s="201" t="s">
        <v>1015</v>
      </c>
      <c r="C8" s="202"/>
      <c r="D8" s="203"/>
      <c r="E8" s="10">
        <v>25655557.93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962249.17</v>
      </c>
    </row>
    <row r="11" spans="1:5" x14ac:dyDescent="0.25">
      <c r="A11" s="11">
        <v>2.4</v>
      </c>
      <c r="B11" s="201" t="s">
        <v>1016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976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968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1017</v>
      </c>
      <c r="C31" s="202"/>
      <c r="D31" s="203"/>
      <c r="E31" s="10">
        <v>1095051.1000000001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40060357.769999996</v>
      </c>
    </row>
    <row r="38" spans="1:5" x14ac:dyDescent="0.25">
      <c r="A38" s="6" t="s">
        <v>46</v>
      </c>
      <c r="B38" s="225" t="s">
        <v>1018</v>
      </c>
      <c r="C38" s="226"/>
      <c r="D38" s="227"/>
      <c r="E38" s="18">
        <v>26835660.07</v>
      </c>
    </row>
    <row r="39" spans="1:5" x14ac:dyDescent="0.25">
      <c r="A39" s="6"/>
      <c r="B39" s="201" t="s">
        <v>1019</v>
      </c>
      <c r="C39" s="202"/>
      <c r="D39" s="203"/>
      <c r="E39" s="19">
        <v>26750609.030000001</v>
      </c>
    </row>
    <row r="40" spans="1:5" x14ac:dyDescent="0.25">
      <c r="A40" s="6"/>
      <c r="B40" s="201" t="s">
        <v>1020</v>
      </c>
      <c r="C40" s="202"/>
      <c r="D40" s="203"/>
      <c r="E40" s="10">
        <v>20000</v>
      </c>
    </row>
    <row r="41" spans="1:5" x14ac:dyDescent="0.25">
      <c r="A41" s="6"/>
      <c r="B41" s="234" t="s">
        <v>1021</v>
      </c>
      <c r="C41" s="235"/>
      <c r="D41" s="236"/>
      <c r="E41" s="19">
        <v>4632</v>
      </c>
    </row>
    <row r="42" spans="1:5" x14ac:dyDescent="0.25">
      <c r="A42" s="6"/>
      <c r="B42" s="219" t="s">
        <v>1022</v>
      </c>
      <c r="C42" s="220"/>
      <c r="D42" s="221"/>
      <c r="E42" s="10">
        <v>7500</v>
      </c>
    </row>
    <row r="43" spans="1:5" x14ac:dyDescent="0.25">
      <c r="A43" s="6"/>
      <c r="B43" s="201" t="s">
        <v>1023</v>
      </c>
      <c r="C43" s="202"/>
      <c r="D43" s="203"/>
      <c r="E43" s="10">
        <v>5951.04</v>
      </c>
    </row>
    <row r="44" spans="1:5" x14ac:dyDescent="0.25">
      <c r="A44" s="6"/>
      <c r="B44" s="201" t="s">
        <v>1024</v>
      </c>
      <c r="C44" s="202"/>
      <c r="D44" s="203"/>
      <c r="E44" s="10">
        <v>46968</v>
      </c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1025</v>
      </c>
      <c r="C54" s="229"/>
      <c r="D54" s="230"/>
      <c r="E54" s="20">
        <f>-E38+E37</f>
        <v>13224697.699999996</v>
      </c>
    </row>
  </sheetData>
  <mergeCells count="52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E44" sqref="E44"/>
    </sheetView>
  </sheetViews>
  <sheetFormatPr defaultRowHeight="15" x14ac:dyDescent="0.25"/>
  <cols>
    <col min="3" max="3" width="12.7109375" customWidth="1"/>
    <col min="4" max="4" width="14.28515625" customWidth="1"/>
    <col min="5" max="5" width="27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1007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1008</v>
      </c>
      <c r="C6" s="211"/>
      <c r="D6" s="212"/>
      <c r="E6" s="7">
        <v>12034499.57</v>
      </c>
    </row>
    <row r="7" spans="1:5" x14ac:dyDescent="0.25">
      <c r="A7" s="6" t="s">
        <v>9</v>
      </c>
      <c r="B7" s="213" t="s">
        <v>1009</v>
      </c>
      <c r="C7" s="214"/>
      <c r="D7" s="215"/>
      <c r="E7" s="8">
        <v>2850</v>
      </c>
    </row>
    <row r="8" spans="1:5" x14ac:dyDescent="0.25">
      <c r="A8" s="9">
        <v>2.1</v>
      </c>
      <c r="B8" s="201" t="s">
        <v>929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930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976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968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932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12037349.57</v>
      </c>
    </row>
    <row r="38" spans="1:5" x14ac:dyDescent="0.25">
      <c r="A38" s="6" t="s">
        <v>46</v>
      </c>
      <c r="B38" s="225" t="s">
        <v>1010</v>
      </c>
      <c r="C38" s="226"/>
      <c r="D38" s="227"/>
      <c r="E38" s="18">
        <v>0</v>
      </c>
    </row>
    <row r="39" spans="1:5" x14ac:dyDescent="0.25">
      <c r="A39" s="6"/>
      <c r="B39" s="201"/>
      <c r="C39" s="202"/>
      <c r="D39" s="203"/>
      <c r="E39" s="19"/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1011</v>
      </c>
      <c r="C54" s="229"/>
      <c r="D54" s="230"/>
      <c r="E54" s="20">
        <f>-E38+E37</f>
        <v>12037349.57</v>
      </c>
    </row>
  </sheetData>
  <mergeCells count="52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J10" sqref="J10"/>
    </sheetView>
  </sheetViews>
  <sheetFormatPr defaultRowHeight="15" x14ac:dyDescent="0.25"/>
  <cols>
    <col min="3" max="3" width="13.42578125" customWidth="1"/>
    <col min="4" max="4" width="19.5703125" customWidth="1"/>
    <col min="5" max="5" width="27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994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995</v>
      </c>
      <c r="C6" s="211"/>
      <c r="D6" s="212"/>
      <c r="E6" s="7">
        <v>12156436.68</v>
      </c>
    </row>
    <row r="7" spans="1:5" x14ac:dyDescent="0.25">
      <c r="A7" s="6" t="s">
        <v>9</v>
      </c>
      <c r="B7" s="213" t="s">
        <v>996</v>
      </c>
      <c r="C7" s="214"/>
      <c r="D7" s="215"/>
      <c r="E7" s="8">
        <v>3500</v>
      </c>
    </row>
    <row r="8" spans="1:5" x14ac:dyDescent="0.25">
      <c r="A8" s="9">
        <v>2.1</v>
      </c>
      <c r="B8" s="201" t="s">
        <v>929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930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976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968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932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12159936.68</v>
      </c>
    </row>
    <row r="38" spans="1:5" x14ac:dyDescent="0.25">
      <c r="A38" s="6" t="s">
        <v>46</v>
      </c>
      <c r="B38" s="225" t="s">
        <v>997</v>
      </c>
      <c r="C38" s="226"/>
      <c r="D38" s="227"/>
      <c r="E38" s="18">
        <v>125437.11</v>
      </c>
    </row>
    <row r="39" spans="1:5" x14ac:dyDescent="0.25">
      <c r="A39" s="6"/>
      <c r="B39" s="201" t="s">
        <v>998</v>
      </c>
      <c r="C39" s="202"/>
      <c r="D39" s="203"/>
      <c r="E39" s="19">
        <v>12546</v>
      </c>
    </row>
    <row r="40" spans="1:5" x14ac:dyDescent="0.25">
      <c r="A40" s="6"/>
      <c r="B40" s="201" t="s">
        <v>999</v>
      </c>
      <c r="C40" s="202"/>
      <c r="D40" s="203"/>
      <c r="E40" s="10">
        <v>27500</v>
      </c>
    </row>
    <row r="41" spans="1:5" x14ac:dyDescent="0.25">
      <c r="A41" s="6"/>
      <c r="B41" s="234" t="s">
        <v>1000</v>
      </c>
      <c r="C41" s="235"/>
      <c r="D41" s="236"/>
      <c r="E41" s="19">
        <v>30000</v>
      </c>
    </row>
    <row r="42" spans="1:5" x14ac:dyDescent="0.25">
      <c r="A42" s="6"/>
      <c r="B42" s="219" t="s">
        <v>1001</v>
      </c>
      <c r="C42" s="220"/>
      <c r="D42" s="221"/>
      <c r="E42" s="10">
        <v>5238</v>
      </c>
    </row>
    <row r="43" spans="1:5" x14ac:dyDescent="0.25">
      <c r="A43" s="6"/>
      <c r="B43" s="201" t="s">
        <v>1002</v>
      </c>
      <c r="C43" s="202"/>
      <c r="D43" s="203"/>
      <c r="E43" s="10">
        <v>6576</v>
      </c>
    </row>
    <row r="44" spans="1:5" x14ac:dyDescent="0.25">
      <c r="A44" s="6"/>
      <c r="B44" s="201" t="s">
        <v>1003</v>
      </c>
      <c r="C44" s="202"/>
      <c r="D44" s="203"/>
      <c r="E44" s="10">
        <v>3040.23</v>
      </c>
    </row>
    <row r="45" spans="1:5" x14ac:dyDescent="0.25">
      <c r="A45" s="6"/>
      <c r="B45" s="201" t="s">
        <v>1004</v>
      </c>
      <c r="C45" s="202"/>
      <c r="D45" s="203"/>
      <c r="E45" s="10">
        <v>1694.55</v>
      </c>
    </row>
    <row r="46" spans="1:5" x14ac:dyDescent="0.25">
      <c r="A46" s="6"/>
      <c r="B46" s="201" t="s">
        <v>1005</v>
      </c>
      <c r="C46" s="202"/>
      <c r="D46" s="203"/>
      <c r="E46" s="10">
        <v>38842.33</v>
      </c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1006</v>
      </c>
      <c r="C54" s="229"/>
      <c r="D54" s="230"/>
      <c r="E54" s="20">
        <f>-E38+E37</f>
        <v>12034499.57</v>
      </c>
    </row>
  </sheetData>
  <mergeCells count="52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sqref="A1:E54"/>
    </sheetView>
  </sheetViews>
  <sheetFormatPr defaultRowHeight="15" x14ac:dyDescent="0.25"/>
  <cols>
    <col min="3" max="3" width="12" customWidth="1"/>
    <col min="4" max="4" width="13.42578125" customWidth="1"/>
    <col min="5" max="5" width="23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983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984</v>
      </c>
      <c r="C6" s="211"/>
      <c r="D6" s="212"/>
      <c r="E6" s="7">
        <v>15259783.48</v>
      </c>
    </row>
    <row r="7" spans="1:5" x14ac:dyDescent="0.25">
      <c r="A7" s="6" t="s">
        <v>9</v>
      </c>
      <c r="B7" s="213" t="s">
        <v>985</v>
      </c>
      <c r="C7" s="214"/>
      <c r="D7" s="215"/>
      <c r="E7" s="8">
        <v>3494875</v>
      </c>
    </row>
    <row r="8" spans="1:5" x14ac:dyDescent="0.25">
      <c r="A8" s="9">
        <v>2.1</v>
      </c>
      <c r="B8" s="201" t="s">
        <v>929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930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976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977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986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968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987</v>
      </c>
      <c r="C29" s="202"/>
      <c r="D29" s="203"/>
      <c r="E29" s="10">
        <v>1000</v>
      </c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932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18754658.48</v>
      </c>
    </row>
    <row r="38" spans="1:5" x14ac:dyDescent="0.25">
      <c r="A38" s="6" t="s">
        <v>46</v>
      </c>
      <c r="B38" s="225" t="s">
        <v>988</v>
      </c>
      <c r="C38" s="226"/>
      <c r="D38" s="227"/>
      <c r="E38" s="18">
        <v>6598221.7999999998</v>
      </c>
    </row>
    <row r="39" spans="1:5" x14ac:dyDescent="0.25">
      <c r="A39" s="6"/>
      <c r="B39" s="201" t="s">
        <v>989</v>
      </c>
      <c r="C39" s="202"/>
      <c r="D39" s="203"/>
      <c r="E39" s="19">
        <v>334663.33</v>
      </c>
    </row>
    <row r="40" spans="1:5" x14ac:dyDescent="0.25">
      <c r="A40" s="6"/>
      <c r="B40" s="201" t="s">
        <v>397</v>
      </c>
      <c r="C40" s="202"/>
      <c r="D40" s="203"/>
      <c r="E40" s="10">
        <v>168012.79999999999</v>
      </c>
    </row>
    <row r="41" spans="1:5" x14ac:dyDescent="0.25">
      <c r="A41" s="6"/>
      <c r="B41" s="234" t="s">
        <v>990</v>
      </c>
      <c r="C41" s="235"/>
      <c r="D41" s="236"/>
      <c r="E41" s="19">
        <v>29484</v>
      </c>
    </row>
    <row r="42" spans="1:5" x14ac:dyDescent="0.25">
      <c r="A42" s="6"/>
      <c r="B42" s="219" t="s">
        <v>991</v>
      </c>
      <c r="C42" s="220"/>
      <c r="D42" s="221"/>
      <c r="E42" s="10">
        <v>17520</v>
      </c>
    </row>
    <row r="43" spans="1:5" x14ac:dyDescent="0.25">
      <c r="A43" s="6"/>
      <c r="B43" s="201" t="s">
        <v>370</v>
      </c>
      <c r="C43" s="202"/>
      <c r="D43" s="203"/>
      <c r="E43" s="10">
        <v>6048041.6699999999</v>
      </c>
    </row>
    <row r="44" spans="1:5" x14ac:dyDescent="0.25">
      <c r="A44" s="6"/>
      <c r="B44" s="201" t="s">
        <v>992</v>
      </c>
      <c r="C44" s="202"/>
      <c r="D44" s="203"/>
      <c r="E44" s="10">
        <v>500</v>
      </c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993</v>
      </c>
      <c r="C54" s="229"/>
      <c r="D54" s="230"/>
      <c r="E54" s="20">
        <f>-E38+E37</f>
        <v>12156436.68</v>
      </c>
    </row>
  </sheetData>
  <mergeCells count="52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H11" sqref="H11"/>
    </sheetView>
  </sheetViews>
  <sheetFormatPr defaultRowHeight="15" x14ac:dyDescent="0.25"/>
  <cols>
    <col min="3" max="3" width="15.42578125" customWidth="1"/>
    <col min="4" max="4" width="18.42578125" customWidth="1"/>
    <col min="5" max="5" width="27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ht="15" customHeight="1" x14ac:dyDescent="0.25">
      <c r="A3" s="204" t="s">
        <v>2</v>
      </c>
      <c r="B3" s="205"/>
      <c r="C3" s="2" t="s">
        <v>982</v>
      </c>
      <c r="D3" s="206" t="s">
        <v>4</v>
      </c>
      <c r="E3" s="207"/>
    </row>
    <row r="4" spans="1:5" ht="15" customHeight="1" x14ac:dyDescent="0.25">
      <c r="A4" s="3"/>
      <c r="B4" s="4"/>
      <c r="C4" s="4"/>
      <c r="D4" s="4"/>
    </row>
    <row r="5" spans="1:5" ht="15" customHeight="1" x14ac:dyDescent="0.25">
      <c r="A5" s="208" t="s">
        <v>5</v>
      </c>
      <c r="B5" s="209"/>
      <c r="C5" s="209"/>
      <c r="D5" s="209"/>
      <c r="E5" s="5" t="s">
        <v>6</v>
      </c>
    </row>
    <row r="6" spans="1:5" ht="15" customHeight="1" x14ac:dyDescent="0.25">
      <c r="A6" s="6" t="s">
        <v>7</v>
      </c>
      <c r="B6" s="210" t="s">
        <v>974</v>
      </c>
      <c r="C6" s="211"/>
      <c r="D6" s="212"/>
      <c r="E6" s="7">
        <v>8334315.4199999999</v>
      </c>
    </row>
    <row r="7" spans="1:5" ht="15" customHeight="1" x14ac:dyDescent="0.25">
      <c r="A7" s="6" t="s">
        <v>9</v>
      </c>
      <c r="B7" s="213" t="s">
        <v>975</v>
      </c>
      <c r="C7" s="214"/>
      <c r="D7" s="215"/>
      <c r="E7" s="8">
        <v>6965841.6699999999</v>
      </c>
    </row>
    <row r="8" spans="1:5" ht="15" customHeight="1" x14ac:dyDescent="0.25">
      <c r="A8" s="9">
        <v>2.1</v>
      </c>
      <c r="B8" s="201" t="s">
        <v>929</v>
      </c>
      <c r="C8" s="202"/>
      <c r="D8" s="203"/>
      <c r="E8" s="10" t="s">
        <v>0</v>
      </c>
    </row>
    <row r="9" spans="1:5" ht="15" customHeight="1" x14ac:dyDescent="0.25">
      <c r="A9" s="9">
        <v>2.2000000000000002</v>
      </c>
      <c r="B9" s="201" t="s">
        <v>12</v>
      </c>
      <c r="C9" s="202"/>
      <c r="D9" s="203"/>
      <c r="E9" s="10"/>
    </row>
    <row r="10" spans="1:5" ht="15" customHeight="1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ht="15" customHeight="1" x14ac:dyDescent="0.25">
      <c r="A11" s="11">
        <v>2.4</v>
      </c>
      <c r="B11" s="201" t="s">
        <v>930</v>
      </c>
      <c r="C11" s="202"/>
      <c r="D11" s="203"/>
      <c r="E11" s="10" t="s">
        <v>0</v>
      </c>
    </row>
    <row r="12" spans="1:5" ht="15" customHeight="1" x14ac:dyDescent="0.25">
      <c r="A12" s="9">
        <v>2.4</v>
      </c>
      <c r="B12" s="201" t="s">
        <v>876</v>
      </c>
      <c r="C12" s="202"/>
      <c r="D12" s="203"/>
      <c r="E12" s="10"/>
    </row>
    <row r="13" spans="1:5" ht="15" customHeight="1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ht="15" customHeight="1" x14ac:dyDescent="0.25">
      <c r="A14" s="9">
        <v>2.6</v>
      </c>
      <c r="B14" s="201" t="s">
        <v>17</v>
      </c>
      <c r="C14" s="202"/>
      <c r="D14" s="203"/>
      <c r="E14" s="10"/>
    </row>
    <row r="15" spans="1:5" ht="15" customHeight="1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ht="15" customHeight="1" x14ac:dyDescent="0.25">
      <c r="A16" s="9">
        <v>2.8</v>
      </c>
      <c r="B16" s="201" t="s">
        <v>976</v>
      </c>
      <c r="C16" s="202"/>
      <c r="D16" s="203"/>
      <c r="E16" s="10">
        <v>6048041.6699999999</v>
      </c>
    </row>
    <row r="17" spans="1:5" ht="15" customHeight="1" x14ac:dyDescent="0.25">
      <c r="A17" s="9">
        <v>2.9</v>
      </c>
      <c r="B17" s="201" t="s">
        <v>977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ht="15" customHeight="1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ht="15" customHeight="1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ht="15" customHeight="1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ht="15" customHeight="1" x14ac:dyDescent="0.25">
      <c r="A23" s="9">
        <v>2.15</v>
      </c>
      <c r="B23" s="201" t="s">
        <v>26</v>
      </c>
      <c r="C23" s="202"/>
      <c r="D23" s="203"/>
      <c r="E23" s="10">
        <v>2050</v>
      </c>
    </row>
    <row r="24" spans="1:5" ht="15" customHeight="1" x14ac:dyDescent="0.25">
      <c r="A24" s="9">
        <v>2.16</v>
      </c>
      <c r="B24" s="201" t="s">
        <v>27</v>
      </c>
      <c r="C24" s="202"/>
      <c r="D24" s="203"/>
      <c r="E24" s="10"/>
    </row>
    <row r="25" spans="1:5" ht="15" customHeight="1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ht="15" customHeight="1" x14ac:dyDescent="0.25">
      <c r="A26" s="9">
        <v>2.1800000000000002</v>
      </c>
      <c r="B26" s="201" t="s">
        <v>968</v>
      </c>
      <c r="C26" s="202"/>
      <c r="D26" s="203"/>
      <c r="E26" s="10">
        <v>0</v>
      </c>
    </row>
    <row r="27" spans="1:5" ht="15" customHeight="1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ht="15" customHeight="1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ht="15" customHeight="1" x14ac:dyDescent="0.25">
      <c r="A29" s="11" t="s">
        <v>32</v>
      </c>
      <c r="B29" s="201" t="s">
        <v>33</v>
      </c>
      <c r="C29" s="202"/>
      <c r="D29" s="203"/>
      <c r="E29" s="10"/>
    </row>
    <row r="30" spans="1:5" ht="15" customHeight="1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ht="15" customHeight="1" x14ac:dyDescent="0.25">
      <c r="A31" s="11" t="s">
        <v>35</v>
      </c>
      <c r="B31" s="201" t="s">
        <v>932</v>
      </c>
      <c r="C31" s="202"/>
      <c r="D31" s="203"/>
      <c r="E31" s="10" t="s">
        <v>0</v>
      </c>
    </row>
    <row r="32" spans="1:5" ht="15" customHeight="1" x14ac:dyDescent="0.25">
      <c r="A32" s="16" t="s">
        <v>37</v>
      </c>
      <c r="B32" s="201" t="s">
        <v>34</v>
      </c>
      <c r="C32" s="202"/>
      <c r="D32" s="203"/>
      <c r="E32" s="10"/>
    </row>
    <row r="33" spans="1:5" ht="15" customHeight="1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ht="15" customHeight="1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ht="15" customHeight="1" x14ac:dyDescent="0.25">
      <c r="A35" s="11" t="s">
        <v>42</v>
      </c>
      <c r="B35" s="201" t="s">
        <v>886</v>
      </c>
      <c r="C35" s="202"/>
      <c r="D35" s="203"/>
      <c r="E35" s="10"/>
    </row>
    <row r="36" spans="1:5" ht="15" customHeight="1" x14ac:dyDescent="0.25">
      <c r="A36" s="11" t="s">
        <v>887</v>
      </c>
      <c r="B36" s="201" t="s">
        <v>43</v>
      </c>
      <c r="C36" s="202"/>
      <c r="D36" s="203"/>
      <c r="E36" s="10"/>
    </row>
    <row r="37" spans="1:5" ht="15" customHeight="1" x14ac:dyDescent="0.25">
      <c r="A37" s="6" t="s">
        <v>44</v>
      </c>
      <c r="B37" s="210" t="s">
        <v>45</v>
      </c>
      <c r="C37" s="211"/>
      <c r="D37" s="212"/>
      <c r="E37" s="17">
        <f>+E7+E6</f>
        <v>15300157.09</v>
      </c>
    </row>
    <row r="38" spans="1:5" x14ac:dyDescent="0.25">
      <c r="A38" s="6" t="s">
        <v>46</v>
      </c>
      <c r="B38" s="225" t="s">
        <v>978</v>
      </c>
      <c r="C38" s="226"/>
      <c r="D38" s="227"/>
      <c r="E38" s="18">
        <v>40373.61</v>
      </c>
    </row>
    <row r="39" spans="1:5" x14ac:dyDescent="0.25">
      <c r="A39" s="6"/>
      <c r="B39" s="201" t="s">
        <v>979</v>
      </c>
      <c r="C39" s="202"/>
      <c r="D39" s="203"/>
      <c r="E39" s="19">
        <v>39873.61</v>
      </c>
    </row>
    <row r="40" spans="1:5" x14ac:dyDescent="0.25">
      <c r="A40" s="6"/>
      <c r="B40" s="201" t="s">
        <v>980</v>
      </c>
      <c r="C40" s="202"/>
      <c r="D40" s="203"/>
      <c r="E40" s="10">
        <v>500</v>
      </c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981</v>
      </c>
      <c r="C54" s="229"/>
      <c r="D54" s="230"/>
      <c r="E54" s="20">
        <f>-E38+E37</f>
        <v>15259783.48</v>
      </c>
    </row>
  </sheetData>
  <mergeCells count="52">
    <mergeCell ref="B53:D53"/>
    <mergeCell ref="B54:D54"/>
    <mergeCell ref="B50:D50"/>
    <mergeCell ref="B51:D51"/>
    <mergeCell ref="A3:B3"/>
    <mergeCell ref="D3:E3"/>
    <mergeCell ref="A5:D5"/>
    <mergeCell ref="B52:D52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6:D6"/>
    <mergeCell ref="B7:D7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L14" sqref="L14"/>
    </sheetView>
  </sheetViews>
  <sheetFormatPr defaultRowHeight="15" x14ac:dyDescent="0.25"/>
  <cols>
    <col min="2" max="2" width="18.7109375" customWidth="1"/>
    <col min="3" max="3" width="12.28515625" customWidth="1"/>
    <col min="4" max="4" width="12.7109375" customWidth="1"/>
    <col min="5" max="5" width="22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1994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1995</v>
      </c>
      <c r="C7" s="211"/>
      <c r="D7" s="212"/>
      <c r="E7" s="7">
        <v>52852903.049999997</v>
      </c>
    </row>
    <row r="8" spans="1:5" x14ac:dyDescent="0.25">
      <c r="A8" s="6" t="s">
        <v>9</v>
      </c>
      <c r="B8" s="213" t="s">
        <v>1996</v>
      </c>
      <c r="C8" s="214"/>
      <c r="D8" s="215"/>
      <c r="E8" s="8">
        <v>5154260.59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>
        <v>5093921.3899999997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>
        <v>56289.2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4050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58007163.640000001</v>
      </c>
    </row>
    <row r="41" spans="1:5" x14ac:dyDescent="0.25">
      <c r="A41" s="6" t="s">
        <v>46</v>
      </c>
      <c r="B41" s="225" t="s">
        <v>1999</v>
      </c>
      <c r="C41" s="226"/>
      <c r="D41" s="227"/>
      <c r="E41" s="18">
        <v>10474471.699999999</v>
      </c>
    </row>
    <row r="42" spans="1:5" x14ac:dyDescent="0.25">
      <c r="A42" s="6"/>
      <c r="B42" s="201" t="s">
        <v>392</v>
      </c>
      <c r="C42" s="202"/>
      <c r="D42" s="203"/>
      <c r="E42" s="19">
        <v>50331.69</v>
      </c>
    </row>
    <row r="43" spans="1:5" x14ac:dyDescent="0.25">
      <c r="A43" s="6"/>
      <c r="B43" s="201" t="s">
        <v>2000</v>
      </c>
      <c r="C43" s="202"/>
      <c r="D43" s="203"/>
      <c r="E43" s="19">
        <v>9319078.2799999993</v>
      </c>
    </row>
    <row r="44" spans="1:5" x14ac:dyDescent="0.25">
      <c r="A44" s="6"/>
      <c r="B44" s="201" t="s">
        <v>50</v>
      </c>
      <c r="C44" s="202"/>
      <c r="D44" s="203"/>
      <c r="E44" s="19">
        <v>1105061.73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2001</v>
      </c>
      <c r="C57" s="229"/>
      <c r="D57" s="230"/>
      <c r="E57" s="20">
        <f>-E41+E40</f>
        <v>47532691.939999998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topLeftCell="A52" workbookViewId="0">
      <selection activeCell="K73" sqref="K73"/>
    </sheetView>
  </sheetViews>
  <sheetFormatPr defaultRowHeight="15" x14ac:dyDescent="0.25"/>
  <cols>
    <col min="3" max="3" width="12.7109375" customWidth="1"/>
    <col min="4" max="4" width="15.140625" customWidth="1"/>
    <col min="5" max="5" width="28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964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965</v>
      </c>
      <c r="C6" s="211"/>
      <c r="D6" s="212"/>
      <c r="E6" s="7">
        <v>8913982.0999999996</v>
      </c>
    </row>
    <row r="7" spans="1:5" x14ac:dyDescent="0.25">
      <c r="A7" s="6" t="s">
        <v>9</v>
      </c>
      <c r="B7" s="213" t="s">
        <v>966</v>
      </c>
      <c r="C7" s="214"/>
      <c r="D7" s="215"/>
      <c r="E7" s="8">
        <v>291008.48</v>
      </c>
    </row>
    <row r="8" spans="1:5" x14ac:dyDescent="0.25">
      <c r="A8" s="9">
        <v>2.1</v>
      </c>
      <c r="B8" s="201" t="s">
        <v>929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930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967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2750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968</v>
      </c>
      <c r="C26" s="202"/>
      <c r="D26" s="203"/>
      <c r="E26" s="10">
        <v>288258.48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932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9204990.5800000001</v>
      </c>
    </row>
    <row r="38" spans="1:5" x14ac:dyDescent="0.25">
      <c r="A38" s="6" t="s">
        <v>46</v>
      </c>
      <c r="B38" s="225" t="s">
        <v>969</v>
      </c>
      <c r="C38" s="226"/>
      <c r="D38" s="227"/>
      <c r="E38" s="18">
        <v>870675.16</v>
      </c>
    </row>
    <row r="39" spans="1:5" x14ac:dyDescent="0.25">
      <c r="A39" s="6"/>
      <c r="B39" s="201" t="s">
        <v>970</v>
      </c>
      <c r="C39" s="202"/>
      <c r="D39" s="203"/>
      <c r="E39" s="19">
        <v>288258.48</v>
      </c>
    </row>
    <row r="40" spans="1:5" x14ac:dyDescent="0.25">
      <c r="A40" s="6"/>
      <c r="B40" s="201" t="s">
        <v>971</v>
      </c>
      <c r="C40" s="202"/>
      <c r="D40" s="203"/>
      <c r="E40" s="10">
        <v>562416.68000000005</v>
      </c>
    </row>
    <row r="41" spans="1:5" x14ac:dyDescent="0.25">
      <c r="A41" s="6"/>
      <c r="B41" s="234" t="s">
        <v>972</v>
      </c>
      <c r="C41" s="235"/>
      <c r="D41" s="236"/>
      <c r="E41" s="19">
        <v>20000</v>
      </c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973</v>
      </c>
      <c r="C54" s="229"/>
      <c r="D54" s="230"/>
      <c r="E54" s="20">
        <f>-E38+E37</f>
        <v>8334315.4199999999</v>
      </c>
    </row>
  </sheetData>
  <mergeCells count="52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B12" sqref="B12:D12"/>
    </sheetView>
  </sheetViews>
  <sheetFormatPr defaultRowHeight="15" x14ac:dyDescent="0.25"/>
  <cols>
    <col min="3" max="3" width="13.42578125" customWidth="1"/>
    <col min="4" max="4" width="14.28515625" customWidth="1"/>
    <col min="5" max="5" width="25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958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959</v>
      </c>
      <c r="C6" s="211"/>
      <c r="D6" s="212"/>
      <c r="E6" s="7">
        <v>8346134.0899999999</v>
      </c>
    </row>
    <row r="7" spans="1:5" x14ac:dyDescent="0.25">
      <c r="A7" s="6" t="s">
        <v>9</v>
      </c>
      <c r="B7" s="213" t="s">
        <v>953</v>
      </c>
      <c r="C7" s="214"/>
      <c r="D7" s="215"/>
      <c r="E7" s="8">
        <v>603559.01</v>
      </c>
    </row>
    <row r="8" spans="1:5" x14ac:dyDescent="0.25">
      <c r="A8" s="9">
        <v>2.1</v>
      </c>
      <c r="B8" s="201" t="s">
        <v>929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930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960</v>
      </c>
      <c r="C20" s="202"/>
      <c r="D20" s="203"/>
      <c r="E20" s="10">
        <v>601259.01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932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8949693.0999999996</v>
      </c>
    </row>
    <row r="38" spans="1:5" x14ac:dyDescent="0.25">
      <c r="A38" s="6" t="s">
        <v>46</v>
      </c>
      <c r="B38" s="225" t="s">
        <v>961</v>
      </c>
      <c r="C38" s="226"/>
      <c r="D38" s="227"/>
      <c r="E38" s="18">
        <v>35711</v>
      </c>
    </row>
    <row r="39" spans="1:5" x14ac:dyDescent="0.25">
      <c r="A39" s="6"/>
      <c r="B39" s="201" t="s">
        <v>962</v>
      </c>
      <c r="C39" s="202"/>
      <c r="D39" s="203"/>
      <c r="E39" s="19">
        <v>35711</v>
      </c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963</v>
      </c>
      <c r="C54" s="229"/>
      <c r="D54" s="230"/>
      <c r="E54" s="20">
        <f>-E38+E37</f>
        <v>8913982.0999999996</v>
      </c>
    </row>
  </sheetData>
  <mergeCells count="52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L23" sqref="L23"/>
    </sheetView>
  </sheetViews>
  <sheetFormatPr defaultRowHeight="15" x14ac:dyDescent="0.25"/>
  <cols>
    <col min="2" max="2" width="18.28515625" customWidth="1"/>
    <col min="3" max="3" width="14.85546875" customWidth="1"/>
    <col min="4" max="4" width="10.85546875" customWidth="1"/>
    <col min="5" max="5" width="22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951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952</v>
      </c>
      <c r="C6" s="211"/>
      <c r="D6" s="212"/>
      <c r="E6" s="7">
        <v>8342584.0899999999</v>
      </c>
    </row>
    <row r="7" spans="1:5" x14ac:dyDescent="0.25">
      <c r="A7" s="6" t="s">
        <v>9</v>
      </c>
      <c r="B7" s="213" t="s">
        <v>953</v>
      </c>
      <c r="C7" s="214"/>
      <c r="D7" s="215"/>
      <c r="E7" s="8">
        <v>39261</v>
      </c>
    </row>
    <row r="8" spans="1:5" x14ac:dyDescent="0.25">
      <c r="A8" s="9">
        <v>2.1</v>
      </c>
      <c r="B8" s="201" t="s">
        <v>929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930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216" t="s">
        <v>954</v>
      </c>
      <c r="C22" s="217"/>
      <c r="D22" s="218"/>
      <c r="E22" s="10">
        <v>35711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932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8381845.0899999999</v>
      </c>
    </row>
    <row r="38" spans="1:5" x14ac:dyDescent="0.25">
      <c r="A38" s="6" t="s">
        <v>46</v>
      </c>
      <c r="B38" s="225" t="s">
        <v>955</v>
      </c>
      <c r="C38" s="226"/>
      <c r="D38" s="227"/>
      <c r="E38" s="18">
        <v>35711</v>
      </c>
    </row>
    <row r="39" spans="1:5" x14ac:dyDescent="0.25">
      <c r="A39" s="6"/>
      <c r="B39" s="201" t="s">
        <v>956</v>
      </c>
      <c r="C39" s="202"/>
      <c r="D39" s="203"/>
      <c r="E39" s="19">
        <v>35711</v>
      </c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957</v>
      </c>
      <c r="C54" s="229"/>
      <c r="D54" s="230"/>
      <c r="E54" s="20">
        <f>-E38+E37</f>
        <v>8346134.0899999999</v>
      </c>
    </row>
  </sheetData>
  <mergeCells count="52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I23" sqref="I23"/>
    </sheetView>
  </sheetViews>
  <sheetFormatPr defaultRowHeight="15" x14ac:dyDescent="0.25"/>
  <cols>
    <col min="2" max="2" width="16.85546875" customWidth="1"/>
    <col min="3" max="3" width="14.140625" customWidth="1"/>
    <col min="4" max="4" width="13.140625" customWidth="1"/>
    <col min="5" max="5" width="25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943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944</v>
      </c>
      <c r="C6" s="211"/>
      <c r="D6" s="212"/>
      <c r="E6" s="7">
        <v>9169251.5600000005</v>
      </c>
    </row>
    <row r="7" spans="1:5" x14ac:dyDescent="0.25">
      <c r="A7" s="6" t="s">
        <v>9</v>
      </c>
      <c r="B7" s="213" t="s">
        <v>945</v>
      </c>
      <c r="C7" s="214"/>
      <c r="D7" s="215"/>
      <c r="E7" s="8">
        <v>39511</v>
      </c>
    </row>
    <row r="8" spans="1:5" x14ac:dyDescent="0.25">
      <c r="A8" s="9">
        <v>2.1</v>
      </c>
      <c r="B8" s="201" t="s">
        <v>929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930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946</v>
      </c>
      <c r="C22" s="199"/>
      <c r="D22" s="200"/>
      <c r="E22" s="10">
        <v>35711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3800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932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9208762.5600000005</v>
      </c>
    </row>
    <row r="38" spans="1:5" x14ac:dyDescent="0.25">
      <c r="A38" s="6" t="s">
        <v>46</v>
      </c>
      <c r="B38" s="225" t="s">
        <v>947</v>
      </c>
      <c r="C38" s="226"/>
      <c r="D38" s="227"/>
      <c r="E38" s="18">
        <v>866178.47</v>
      </c>
    </row>
    <row r="39" spans="1:5" x14ac:dyDescent="0.25">
      <c r="A39" s="6"/>
      <c r="B39" s="201" t="s">
        <v>948</v>
      </c>
      <c r="C39" s="202"/>
      <c r="D39" s="203"/>
      <c r="E39" s="19">
        <v>301723.44</v>
      </c>
    </row>
    <row r="40" spans="1:5" x14ac:dyDescent="0.25">
      <c r="A40" s="6"/>
      <c r="B40" s="201" t="s">
        <v>949</v>
      </c>
      <c r="C40" s="202"/>
      <c r="D40" s="203"/>
      <c r="E40" s="10">
        <v>564455.03</v>
      </c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950</v>
      </c>
      <c r="C54" s="229"/>
      <c r="D54" s="230"/>
      <c r="E54" s="20">
        <f>-E38+E37</f>
        <v>8342584.0900000008</v>
      </c>
    </row>
  </sheetData>
  <mergeCells count="51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H15" sqref="H15"/>
    </sheetView>
  </sheetViews>
  <sheetFormatPr defaultRowHeight="15" x14ac:dyDescent="0.25"/>
  <cols>
    <col min="2" max="2" width="17.85546875" customWidth="1"/>
    <col min="3" max="3" width="14.28515625" customWidth="1"/>
    <col min="4" max="4" width="13" customWidth="1"/>
    <col min="5" max="5" width="24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936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937</v>
      </c>
      <c r="C6" s="211"/>
      <c r="D6" s="212"/>
      <c r="E6" s="7">
        <v>9757230.9399999995</v>
      </c>
    </row>
    <row r="7" spans="1:5" x14ac:dyDescent="0.25">
      <c r="A7" s="6" t="s">
        <v>9</v>
      </c>
      <c r="B7" s="213" t="s">
        <v>938</v>
      </c>
      <c r="C7" s="214"/>
      <c r="D7" s="215"/>
      <c r="E7" s="8">
        <v>3500</v>
      </c>
    </row>
    <row r="8" spans="1:5" x14ac:dyDescent="0.25">
      <c r="A8" s="9">
        <v>2.1</v>
      </c>
      <c r="B8" s="201" t="s">
        <v>929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930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932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9760730.9399999995</v>
      </c>
    </row>
    <row r="38" spans="1:5" x14ac:dyDescent="0.25">
      <c r="A38" s="6" t="s">
        <v>46</v>
      </c>
      <c r="B38" s="225" t="s">
        <v>939</v>
      </c>
      <c r="C38" s="226"/>
      <c r="D38" s="227"/>
      <c r="E38" s="18">
        <v>591479.38</v>
      </c>
    </row>
    <row r="39" spans="1:5" x14ac:dyDescent="0.25">
      <c r="A39" s="6"/>
      <c r="B39" s="201" t="s">
        <v>940</v>
      </c>
      <c r="C39" s="202"/>
      <c r="D39" s="203"/>
      <c r="E39" s="19">
        <v>409476</v>
      </c>
    </row>
    <row r="40" spans="1:5" x14ac:dyDescent="0.25">
      <c r="A40" s="6"/>
      <c r="B40" s="201" t="s">
        <v>941</v>
      </c>
      <c r="C40" s="202"/>
      <c r="D40" s="203"/>
      <c r="E40" s="10">
        <v>182003.38</v>
      </c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942</v>
      </c>
      <c r="C54" s="229"/>
      <c r="D54" s="230"/>
      <c r="E54" s="20">
        <f>-E38+E37</f>
        <v>9169251.5599999987</v>
      </c>
    </row>
  </sheetData>
  <mergeCells count="51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topLeftCell="A34" workbookViewId="0">
      <selection activeCell="J16" sqref="J16"/>
    </sheetView>
  </sheetViews>
  <sheetFormatPr defaultRowHeight="15" x14ac:dyDescent="0.25"/>
  <cols>
    <col min="2" max="2" width="15.7109375" customWidth="1"/>
    <col min="3" max="3" width="15.5703125" customWidth="1"/>
    <col min="4" max="4" width="9" customWidth="1"/>
    <col min="5" max="5" width="23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926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927</v>
      </c>
      <c r="C6" s="211"/>
      <c r="D6" s="212"/>
      <c r="E6" s="7">
        <v>9161951.5600000005</v>
      </c>
    </row>
    <row r="7" spans="1:5" x14ac:dyDescent="0.25">
      <c r="A7" s="6" t="s">
        <v>9</v>
      </c>
      <c r="B7" s="213" t="s">
        <v>928</v>
      </c>
      <c r="C7" s="214"/>
      <c r="D7" s="215"/>
      <c r="E7" s="8">
        <v>36029275.439999998</v>
      </c>
    </row>
    <row r="8" spans="1:5" x14ac:dyDescent="0.25">
      <c r="A8" s="9">
        <v>2.1</v>
      </c>
      <c r="B8" s="201" t="s">
        <v>929</v>
      </c>
      <c r="C8" s="202"/>
      <c r="D8" s="203"/>
      <c r="E8" s="10">
        <v>32112579.489999998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930</v>
      </c>
      <c r="C11" s="202"/>
      <c r="D11" s="203"/>
      <c r="E11" s="10">
        <v>182003.38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931</v>
      </c>
      <c r="C21" s="217"/>
      <c r="D21" s="218"/>
      <c r="E21" s="10">
        <v>409476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3800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932</v>
      </c>
      <c r="C31" s="202"/>
      <c r="D31" s="203"/>
      <c r="E31" s="10">
        <v>3321416.57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45191227</v>
      </c>
    </row>
    <row r="38" spans="1:5" x14ac:dyDescent="0.25">
      <c r="A38" s="6" t="s">
        <v>46</v>
      </c>
      <c r="B38" s="225" t="s">
        <v>933</v>
      </c>
      <c r="C38" s="226"/>
      <c r="D38" s="227"/>
      <c r="E38" s="18">
        <v>35433996.060000002</v>
      </c>
    </row>
    <row r="39" spans="1:5" x14ac:dyDescent="0.25">
      <c r="A39" s="6"/>
      <c r="B39" s="201" t="s">
        <v>934</v>
      </c>
      <c r="C39" s="202"/>
      <c r="D39" s="203"/>
      <c r="E39" s="19">
        <v>35433996.060000002</v>
      </c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935</v>
      </c>
      <c r="C54" s="229"/>
      <c r="D54" s="230"/>
      <c r="E54" s="20">
        <f>-E38+E37</f>
        <v>9757230.9399999976</v>
      </c>
    </row>
  </sheetData>
  <mergeCells count="51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workbookViewId="0">
      <selection activeCell="H10" sqref="H10"/>
    </sheetView>
  </sheetViews>
  <sheetFormatPr defaultRowHeight="15" x14ac:dyDescent="0.25"/>
  <cols>
    <col min="2" max="2" width="18" customWidth="1"/>
    <col min="3" max="3" width="13.7109375" customWidth="1"/>
    <col min="4" max="4" width="13.28515625" customWidth="1"/>
    <col min="5" max="5" width="23.140625" customWidth="1"/>
  </cols>
  <sheetData>
    <row r="1" spans="1:5" x14ac:dyDescent="0.25">
      <c r="A1" t="s">
        <v>0</v>
      </c>
    </row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922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923</v>
      </c>
      <c r="C6" s="211"/>
      <c r="D6" s="212"/>
      <c r="E6" s="7">
        <v>9187253.8200000003</v>
      </c>
    </row>
    <row r="7" spans="1:5" x14ac:dyDescent="0.25">
      <c r="A7" s="6" t="s">
        <v>9</v>
      </c>
      <c r="B7" s="213" t="s">
        <v>919</v>
      </c>
      <c r="C7" s="214"/>
      <c r="D7" s="215"/>
      <c r="E7" s="8">
        <v>2650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9189903.8200000003</v>
      </c>
    </row>
    <row r="38" spans="1:5" x14ac:dyDescent="0.25">
      <c r="A38" s="6" t="s">
        <v>46</v>
      </c>
      <c r="B38" s="225" t="s">
        <v>924</v>
      </c>
      <c r="C38" s="226"/>
      <c r="D38" s="227"/>
      <c r="E38" s="18">
        <v>27952.26</v>
      </c>
    </row>
    <row r="39" spans="1:5" x14ac:dyDescent="0.25">
      <c r="A39" s="6"/>
      <c r="B39" s="201" t="s">
        <v>392</v>
      </c>
      <c r="C39" s="202"/>
      <c r="D39" s="203"/>
      <c r="E39" s="19">
        <v>27952.26</v>
      </c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925</v>
      </c>
      <c r="C54" s="229"/>
      <c r="D54" s="230"/>
      <c r="E54" s="20">
        <f>-E38+E37</f>
        <v>9161951.5600000005</v>
      </c>
    </row>
  </sheetData>
  <mergeCells count="51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G11" sqref="G11"/>
    </sheetView>
  </sheetViews>
  <sheetFormatPr defaultRowHeight="15" x14ac:dyDescent="0.25"/>
  <cols>
    <col min="2" max="2" width="19.7109375" customWidth="1"/>
    <col min="3" max="3" width="14" customWidth="1"/>
    <col min="4" max="4" width="12.85546875" customWidth="1"/>
    <col min="5" max="5" width="21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917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918</v>
      </c>
      <c r="C6" s="211"/>
      <c r="D6" s="212"/>
      <c r="E6" s="7">
        <v>9182703.8200000003</v>
      </c>
    </row>
    <row r="7" spans="1:5" x14ac:dyDescent="0.25">
      <c r="A7" s="6" t="s">
        <v>9</v>
      </c>
      <c r="B7" s="213" t="s">
        <v>919</v>
      </c>
      <c r="C7" s="214"/>
      <c r="D7" s="215"/>
      <c r="E7" s="8">
        <v>4550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9187253.8200000003</v>
      </c>
    </row>
    <row r="38" spans="1:5" x14ac:dyDescent="0.25">
      <c r="A38" s="6" t="s">
        <v>46</v>
      </c>
      <c r="B38" s="225" t="s">
        <v>920</v>
      </c>
      <c r="C38" s="226"/>
      <c r="D38" s="227"/>
      <c r="E38" s="18">
        <v>0</v>
      </c>
    </row>
    <row r="39" spans="1:5" x14ac:dyDescent="0.25">
      <c r="A39" s="6"/>
      <c r="B39" s="201"/>
      <c r="C39" s="202"/>
      <c r="D39" s="203"/>
      <c r="E39" s="19"/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921</v>
      </c>
      <c r="C54" s="229"/>
      <c r="D54" s="230"/>
      <c r="E54" s="20">
        <f>-E38+E37</f>
        <v>9187253.8200000003</v>
      </c>
    </row>
  </sheetData>
  <mergeCells count="51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topLeftCell="A28" workbookViewId="0">
      <selection activeCell="I16" sqref="I16"/>
    </sheetView>
  </sheetViews>
  <sheetFormatPr defaultRowHeight="15" x14ac:dyDescent="0.25"/>
  <cols>
    <col min="2" max="2" width="18" customWidth="1"/>
    <col min="3" max="3" width="14.85546875" customWidth="1"/>
    <col min="4" max="4" width="12.85546875" customWidth="1"/>
    <col min="5" max="5" width="24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911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912</v>
      </c>
      <c r="C6" s="211"/>
      <c r="D6" s="212"/>
      <c r="E6" s="7">
        <v>9258703.8200000003</v>
      </c>
    </row>
    <row r="7" spans="1:5" x14ac:dyDescent="0.25">
      <c r="A7" s="6" t="s">
        <v>9</v>
      </c>
      <c r="B7" s="213" t="s">
        <v>913</v>
      </c>
      <c r="C7" s="214"/>
      <c r="D7" s="215"/>
      <c r="E7" s="8">
        <v>4000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9262703.8200000003</v>
      </c>
    </row>
    <row r="38" spans="1:5" x14ac:dyDescent="0.25">
      <c r="A38" s="6" t="s">
        <v>46</v>
      </c>
      <c r="B38" s="225" t="s">
        <v>914</v>
      </c>
      <c r="C38" s="226"/>
      <c r="D38" s="227"/>
      <c r="E38" s="18">
        <v>80000</v>
      </c>
    </row>
    <row r="39" spans="1:5" x14ac:dyDescent="0.25">
      <c r="A39" s="6"/>
      <c r="B39" s="201" t="s">
        <v>915</v>
      </c>
      <c r="C39" s="202"/>
      <c r="D39" s="203"/>
      <c r="E39" s="19">
        <v>80000</v>
      </c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916</v>
      </c>
      <c r="C54" s="229"/>
      <c r="D54" s="230"/>
      <c r="E54" s="20">
        <f>-E38+E37</f>
        <v>9182703.8200000003</v>
      </c>
    </row>
  </sheetData>
  <mergeCells count="51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I16" sqref="I16"/>
    </sheetView>
  </sheetViews>
  <sheetFormatPr defaultRowHeight="15" x14ac:dyDescent="0.25"/>
  <cols>
    <col min="2" max="2" width="17.42578125" customWidth="1"/>
    <col min="3" max="3" width="17.28515625" customWidth="1"/>
    <col min="4" max="4" width="15.5703125" customWidth="1"/>
    <col min="5" max="5" width="23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904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905</v>
      </c>
      <c r="C6" s="211"/>
      <c r="D6" s="212"/>
      <c r="E6" s="7">
        <v>5721406.2000000002</v>
      </c>
    </row>
    <row r="7" spans="1:5" x14ac:dyDescent="0.25">
      <c r="A7" s="6" t="s">
        <v>9</v>
      </c>
      <c r="B7" s="213" t="s">
        <v>906</v>
      </c>
      <c r="C7" s="214"/>
      <c r="D7" s="215"/>
      <c r="E7" s="8">
        <v>3537557.62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1128548.8999999999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907</v>
      </c>
      <c r="C15" s="202"/>
      <c r="D15" s="203"/>
      <c r="E15" s="10">
        <v>2405058.7200000002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9258963.8200000003</v>
      </c>
    </row>
    <row r="38" spans="1:5" x14ac:dyDescent="0.25">
      <c r="A38" s="6" t="s">
        <v>46</v>
      </c>
      <c r="B38" s="225" t="s">
        <v>908</v>
      </c>
      <c r="C38" s="226"/>
      <c r="D38" s="227"/>
      <c r="E38" s="18">
        <v>260</v>
      </c>
    </row>
    <row r="39" spans="1:5" x14ac:dyDescent="0.25">
      <c r="A39" s="6"/>
      <c r="B39" s="201" t="s">
        <v>909</v>
      </c>
      <c r="C39" s="202"/>
      <c r="D39" s="203"/>
      <c r="E39" s="19">
        <v>260</v>
      </c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910</v>
      </c>
      <c r="C54" s="229"/>
      <c r="D54" s="230"/>
      <c r="E54" s="20">
        <f>-E38+E37</f>
        <v>9258703.8200000003</v>
      </c>
    </row>
  </sheetData>
  <mergeCells count="51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H8" sqref="H8"/>
    </sheetView>
  </sheetViews>
  <sheetFormatPr defaultRowHeight="15" x14ac:dyDescent="0.25"/>
  <cols>
    <col min="2" max="2" width="17.28515625" customWidth="1"/>
    <col min="3" max="3" width="14.140625" customWidth="1"/>
    <col min="4" max="4" width="10" customWidth="1"/>
    <col min="5" max="5" width="23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1986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1987</v>
      </c>
      <c r="C7" s="211"/>
      <c r="D7" s="212"/>
      <c r="E7" s="7">
        <v>42395036.380000003</v>
      </c>
    </row>
    <row r="8" spans="1:5" x14ac:dyDescent="0.25">
      <c r="A8" s="6" t="s">
        <v>9</v>
      </c>
      <c r="B8" s="213" t="s">
        <v>1988</v>
      </c>
      <c r="C8" s="214"/>
      <c r="D8" s="215"/>
      <c r="E8" s="8">
        <v>10457866.67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1924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1925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>
        <v>6048041.6699999999</v>
      </c>
    </row>
    <row r="18" spans="1:5" x14ac:dyDescent="0.25">
      <c r="A18" s="9">
        <v>2.9</v>
      </c>
      <c r="B18" s="201" t="s">
        <v>1990</v>
      </c>
      <c r="C18" s="202"/>
      <c r="D18" s="203"/>
      <c r="E18" s="10">
        <v>915750</v>
      </c>
    </row>
    <row r="19" spans="1:5" x14ac:dyDescent="0.25">
      <c r="A19" s="12">
        <v>2.1</v>
      </c>
      <c r="B19" s="201" t="s">
        <v>1991</v>
      </c>
      <c r="C19" s="202"/>
      <c r="D19" s="203"/>
      <c r="E19" s="10">
        <v>3490375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3700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52852903.050000004</v>
      </c>
    </row>
    <row r="41" spans="1:5" x14ac:dyDescent="0.25">
      <c r="A41" s="6" t="s">
        <v>46</v>
      </c>
      <c r="B41" s="225" t="s">
        <v>1992</v>
      </c>
      <c r="C41" s="226"/>
      <c r="D41" s="227"/>
      <c r="E41" s="18"/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1993</v>
      </c>
      <c r="C57" s="229"/>
      <c r="D57" s="230"/>
      <c r="E57" s="20">
        <f>-E41+E40</f>
        <v>52852903.050000004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H26" sqref="H26"/>
    </sheetView>
  </sheetViews>
  <sheetFormatPr defaultRowHeight="15" x14ac:dyDescent="0.25"/>
  <cols>
    <col min="2" max="2" width="16.28515625" customWidth="1"/>
    <col min="3" max="3" width="14.7109375" customWidth="1"/>
    <col min="4" max="4" width="15.5703125" customWidth="1"/>
    <col min="5" max="5" width="24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894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895</v>
      </c>
      <c r="C6" s="211"/>
      <c r="D6" s="212"/>
      <c r="E6" s="7">
        <v>8726577.3399999999</v>
      </c>
    </row>
    <row r="7" spans="1:5" x14ac:dyDescent="0.25">
      <c r="A7" s="6" t="s">
        <v>9</v>
      </c>
      <c r="B7" s="213" t="s">
        <v>896</v>
      </c>
      <c r="C7" s="214"/>
      <c r="D7" s="215"/>
      <c r="E7" s="8">
        <v>4250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8730827.3399999999</v>
      </c>
    </row>
    <row r="38" spans="1:5" x14ac:dyDescent="0.25">
      <c r="A38" s="6" t="s">
        <v>46</v>
      </c>
      <c r="B38" s="225" t="s">
        <v>897</v>
      </c>
      <c r="C38" s="226"/>
      <c r="D38" s="227"/>
      <c r="E38" s="18">
        <v>3009421.14</v>
      </c>
    </row>
    <row r="39" spans="1:5" x14ac:dyDescent="0.25">
      <c r="A39" s="6"/>
      <c r="B39" s="201" t="s">
        <v>898</v>
      </c>
      <c r="C39" s="202"/>
      <c r="D39" s="203"/>
      <c r="E39" s="19">
        <v>500</v>
      </c>
    </row>
    <row r="40" spans="1:5" x14ac:dyDescent="0.25">
      <c r="A40" s="6"/>
      <c r="B40" s="201" t="s">
        <v>899</v>
      </c>
      <c r="C40" s="202"/>
      <c r="D40" s="203"/>
      <c r="E40" s="10">
        <v>2405058.7200000002</v>
      </c>
    </row>
    <row r="41" spans="1:5" x14ac:dyDescent="0.25">
      <c r="A41" s="6"/>
      <c r="B41" s="234" t="s">
        <v>900</v>
      </c>
      <c r="C41" s="235"/>
      <c r="D41" s="236"/>
      <c r="E41" s="19">
        <v>224099.64</v>
      </c>
    </row>
    <row r="42" spans="1:5" x14ac:dyDescent="0.25">
      <c r="A42" s="6"/>
      <c r="B42" s="219" t="s">
        <v>901</v>
      </c>
      <c r="C42" s="220"/>
      <c r="D42" s="221"/>
      <c r="E42" s="10">
        <v>265822.78000000003</v>
      </c>
    </row>
    <row r="43" spans="1:5" x14ac:dyDescent="0.25">
      <c r="A43" s="6"/>
      <c r="B43" s="201" t="s">
        <v>902</v>
      </c>
      <c r="C43" s="202"/>
      <c r="D43" s="203"/>
      <c r="E43" s="10">
        <v>113940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903</v>
      </c>
      <c r="C54" s="229"/>
      <c r="D54" s="230"/>
      <c r="E54" s="20">
        <f>-E38+E37</f>
        <v>5721406.1999999993</v>
      </c>
    </row>
  </sheetData>
  <mergeCells count="51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selection activeCell="H16" sqref="H16"/>
    </sheetView>
  </sheetViews>
  <sheetFormatPr defaultRowHeight="15" x14ac:dyDescent="0.25"/>
  <cols>
    <col min="2" max="2" width="17.42578125" customWidth="1"/>
    <col min="3" max="3" width="16" customWidth="1"/>
    <col min="4" max="4" width="16.140625" customWidth="1"/>
    <col min="5" max="5" width="22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882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883</v>
      </c>
      <c r="C6" s="211"/>
      <c r="D6" s="212"/>
      <c r="E6" s="7">
        <v>13621654.98</v>
      </c>
    </row>
    <row r="7" spans="1:5" x14ac:dyDescent="0.25">
      <c r="A7" s="6" t="s">
        <v>9</v>
      </c>
      <c r="B7" s="213" t="s">
        <v>884</v>
      </c>
      <c r="C7" s="214"/>
      <c r="D7" s="215"/>
      <c r="E7" s="8">
        <v>288025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/>
    </row>
    <row r="13" spans="1:5" x14ac:dyDescent="0.25">
      <c r="A13" s="9">
        <v>2.5</v>
      </c>
      <c r="B13" s="201" t="s">
        <v>885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 t="s">
        <v>887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+E7+E6</f>
        <v>13909679.98</v>
      </c>
    </row>
    <row r="38" spans="1:5" x14ac:dyDescent="0.25">
      <c r="A38" s="6" t="s">
        <v>46</v>
      </c>
      <c r="B38" s="225" t="s">
        <v>888</v>
      </c>
      <c r="C38" s="226"/>
      <c r="D38" s="227"/>
      <c r="E38" s="18">
        <v>5183102.6399999997</v>
      </c>
    </row>
    <row r="39" spans="1:5" x14ac:dyDescent="0.25">
      <c r="A39" s="6"/>
      <c r="B39" s="201" t="s">
        <v>889</v>
      </c>
      <c r="C39" s="202"/>
      <c r="D39" s="203"/>
      <c r="E39" s="19">
        <v>2542954.59</v>
      </c>
    </row>
    <row r="40" spans="1:5" x14ac:dyDescent="0.25">
      <c r="A40" s="6"/>
      <c r="B40" s="201" t="s">
        <v>890</v>
      </c>
      <c r="C40" s="202"/>
      <c r="D40" s="203"/>
      <c r="E40" s="10">
        <v>2602851.61</v>
      </c>
    </row>
    <row r="41" spans="1:5" x14ac:dyDescent="0.25">
      <c r="A41" s="6"/>
      <c r="B41" s="234" t="s">
        <v>891</v>
      </c>
      <c r="C41" s="235"/>
      <c r="D41" s="236"/>
      <c r="E41" s="19">
        <v>4020.5</v>
      </c>
    </row>
    <row r="42" spans="1:5" x14ac:dyDescent="0.25">
      <c r="A42" s="6"/>
      <c r="B42" s="219" t="s">
        <v>892</v>
      </c>
      <c r="C42" s="220"/>
      <c r="D42" s="221"/>
      <c r="E42" s="10">
        <v>33275.94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893</v>
      </c>
      <c r="C54" s="229"/>
      <c r="D54" s="230"/>
      <c r="E54" s="20">
        <f>-E38+E37</f>
        <v>8726577.3399999999</v>
      </c>
    </row>
  </sheetData>
  <mergeCells count="51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2" sqref="H12"/>
    </sheetView>
  </sheetViews>
  <sheetFormatPr defaultRowHeight="15" x14ac:dyDescent="0.25"/>
  <cols>
    <col min="2" max="2" width="17.28515625" customWidth="1"/>
    <col min="3" max="3" width="16.85546875" customWidth="1"/>
    <col min="4" max="4" width="16.28515625" customWidth="1"/>
    <col min="5" max="5" width="23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873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874</v>
      </c>
      <c r="C6" s="211"/>
      <c r="D6" s="212"/>
      <c r="E6" s="7">
        <v>14413571.699999999</v>
      </c>
    </row>
    <row r="7" spans="1:5" x14ac:dyDescent="0.25">
      <c r="A7" s="6" t="s">
        <v>9</v>
      </c>
      <c r="B7" s="213" t="s">
        <v>875</v>
      </c>
      <c r="C7" s="214"/>
      <c r="D7" s="215"/>
      <c r="E7" s="8">
        <v>5328304.95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876</v>
      </c>
      <c r="C12" s="202"/>
      <c r="D12" s="203"/>
      <c r="E12" s="10">
        <v>5324754.95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866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867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19741876.649999999</v>
      </c>
    </row>
    <row r="37" spans="1:5" x14ac:dyDescent="0.25">
      <c r="A37" s="6" t="s">
        <v>46</v>
      </c>
      <c r="B37" s="225" t="s">
        <v>877</v>
      </c>
      <c r="C37" s="226"/>
      <c r="D37" s="227"/>
      <c r="E37" s="18">
        <v>6120221.6699999999</v>
      </c>
    </row>
    <row r="38" spans="1:5" x14ac:dyDescent="0.25">
      <c r="A38" s="6"/>
      <c r="B38" s="201" t="s">
        <v>878</v>
      </c>
      <c r="C38" s="202"/>
      <c r="D38" s="203"/>
      <c r="E38" s="19">
        <v>180</v>
      </c>
    </row>
    <row r="39" spans="1:5" x14ac:dyDescent="0.25">
      <c r="A39" s="6"/>
      <c r="B39" s="201" t="s">
        <v>879</v>
      </c>
      <c r="C39" s="202"/>
      <c r="D39" s="203"/>
      <c r="E39" s="10">
        <v>6048041.6699999999</v>
      </c>
    </row>
    <row r="40" spans="1:5" x14ac:dyDescent="0.25">
      <c r="A40" s="6"/>
      <c r="B40" s="234" t="s">
        <v>880</v>
      </c>
      <c r="C40" s="235"/>
      <c r="D40" s="236"/>
      <c r="E40" s="19">
        <v>72000</v>
      </c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881</v>
      </c>
      <c r="C53" s="229"/>
      <c r="D53" s="230"/>
      <c r="E53" s="20">
        <f>-E37+E36</f>
        <v>13621654.979999999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6" sqref="J16"/>
    </sheetView>
  </sheetViews>
  <sheetFormatPr defaultRowHeight="15" x14ac:dyDescent="0.25"/>
  <cols>
    <col min="2" max="2" width="17.5703125" customWidth="1"/>
    <col min="3" max="3" width="16.28515625" customWidth="1"/>
    <col min="4" max="4" width="16" customWidth="1"/>
    <col min="5" max="5" width="19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862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863</v>
      </c>
      <c r="C6" s="211"/>
      <c r="D6" s="212"/>
      <c r="E6" s="7">
        <v>6684600.1600000001</v>
      </c>
    </row>
    <row r="7" spans="1:5" x14ac:dyDescent="0.25">
      <c r="A7" s="6" t="s">
        <v>9</v>
      </c>
      <c r="B7" s="213" t="s">
        <v>864</v>
      </c>
      <c r="C7" s="214"/>
      <c r="D7" s="215"/>
      <c r="E7" s="8">
        <v>10459216.67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865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866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867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8" t="s">
        <v>25</v>
      </c>
      <c r="C22" s="199"/>
      <c r="D22" s="20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17143816.829999998</v>
      </c>
    </row>
    <row r="37" spans="1:5" x14ac:dyDescent="0.25">
      <c r="A37" s="6" t="s">
        <v>46</v>
      </c>
      <c r="B37" s="225" t="s">
        <v>868</v>
      </c>
      <c r="C37" s="226"/>
      <c r="D37" s="227"/>
      <c r="E37" s="18">
        <v>2730245.13</v>
      </c>
    </row>
    <row r="38" spans="1:5" x14ac:dyDescent="0.25">
      <c r="A38" s="6"/>
      <c r="B38" s="201" t="s">
        <v>869</v>
      </c>
      <c r="C38" s="202"/>
      <c r="D38" s="203"/>
      <c r="E38" s="19">
        <v>1900</v>
      </c>
    </row>
    <row r="39" spans="1:5" x14ac:dyDescent="0.25">
      <c r="A39" s="6"/>
      <c r="B39" s="201" t="s">
        <v>870</v>
      </c>
      <c r="C39" s="202"/>
      <c r="D39" s="203"/>
      <c r="E39" s="10">
        <v>2650183.13</v>
      </c>
    </row>
    <row r="40" spans="1:5" x14ac:dyDescent="0.25">
      <c r="A40" s="6"/>
      <c r="B40" s="234" t="s">
        <v>871</v>
      </c>
      <c r="C40" s="235"/>
      <c r="D40" s="236"/>
      <c r="E40" s="19">
        <v>78162</v>
      </c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872</v>
      </c>
      <c r="C53" s="229"/>
      <c r="D53" s="230"/>
      <c r="E53" s="20">
        <f>-E37+E36</f>
        <v>14413571.699999999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4" workbookViewId="0">
      <selection activeCell="I18" sqref="I18"/>
    </sheetView>
  </sheetViews>
  <sheetFormatPr defaultRowHeight="15" x14ac:dyDescent="0.25"/>
  <cols>
    <col min="2" max="2" width="17.85546875" customWidth="1"/>
    <col min="3" max="3" width="13.7109375" customWidth="1"/>
    <col min="4" max="4" width="16.28515625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853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854</v>
      </c>
      <c r="C6" s="211"/>
      <c r="D6" s="212"/>
      <c r="E6" s="7">
        <v>4731392.5999999996</v>
      </c>
    </row>
    <row r="7" spans="1:5" x14ac:dyDescent="0.25">
      <c r="A7" s="6" t="s">
        <v>9</v>
      </c>
      <c r="B7" s="213" t="s">
        <v>855</v>
      </c>
      <c r="C7" s="214"/>
      <c r="D7" s="215"/>
      <c r="E7" s="8">
        <v>2655083.31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820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821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822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5" t="s">
        <v>25</v>
      </c>
      <c r="C22" s="196"/>
      <c r="D22" s="19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856</v>
      </c>
      <c r="C27" s="202"/>
      <c r="D27" s="203"/>
      <c r="E27" s="10">
        <v>2650183.31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7386475.9100000001</v>
      </c>
    </row>
    <row r="37" spans="1:5" x14ac:dyDescent="0.25">
      <c r="A37" s="6" t="s">
        <v>46</v>
      </c>
      <c r="B37" s="225" t="s">
        <v>857</v>
      </c>
      <c r="C37" s="226"/>
      <c r="D37" s="227"/>
      <c r="E37" s="18">
        <v>701875.75</v>
      </c>
    </row>
    <row r="38" spans="1:5" x14ac:dyDescent="0.25">
      <c r="A38" s="6"/>
      <c r="B38" s="201" t="s">
        <v>234</v>
      </c>
      <c r="C38" s="202"/>
      <c r="D38" s="203"/>
      <c r="E38" s="19">
        <v>53342.71</v>
      </c>
    </row>
    <row r="39" spans="1:5" x14ac:dyDescent="0.25">
      <c r="A39" s="6"/>
      <c r="B39" s="201" t="s">
        <v>858</v>
      </c>
      <c r="C39" s="202"/>
      <c r="D39" s="203"/>
      <c r="E39" s="10">
        <v>53736</v>
      </c>
    </row>
    <row r="40" spans="1:5" x14ac:dyDescent="0.25">
      <c r="A40" s="6"/>
      <c r="B40" s="234" t="s">
        <v>859</v>
      </c>
      <c r="C40" s="235"/>
      <c r="D40" s="236"/>
      <c r="E40" s="19">
        <v>96858.4</v>
      </c>
    </row>
    <row r="41" spans="1:5" x14ac:dyDescent="0.25">
      <c r="A41" s="6"/>
      <c r="B41" s="219" t="s">
        <v>860</v>
      </c>
      <c r="C41" s="220"/>
      <c r="D41" s="221"/>
      <c r="E41" s="10">
        <v>497938.64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861</v>
      </c>
      <c r="C53" s="229"/>
      <c r="D53" s="230"/>
      <c r="E53" s="20">
        <f>-E37+E36</f>
        <v>6684600.1600000001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G18" sqref="G18"/>
    </sheetView>
  </sheetViews>
  <sheetFormatPr defaultRowHeight="15" x14ac:dyDescent="0.25"/>
  <cols>
    <col min="2" max="2" width="17.28515625" customWidth="1"/>
    <col min="3" max="3" width="14.140625" customWidth="1"/>
    <col min="4" max="4" width="13" customWidth="1"/>
    <col min="5" max="5" width="24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845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846</v>
      </c>
      <c r="C6" s="211"/>
      <c r="D6" s="212"/>
      <c r="E6" s="7">
        <v>6893099.3499999996</v>
      </c>
    </row>
    <row r="7" spans="1:5" x14ac:dyDescent="0.25">
      <c r="A7" s="6" t="s">
        <v>9</v>
      </c>
      <c r="B7" s="213" t="s">
        <v>847</v>
      </c>
      <c r="C7" s="214"/>
      <c r="D7" s="215"/>
      <c r="E7" s="8">
        <v>4250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820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821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822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5" t="s">
        <v>25</v>
      </c>
      <c r="C22" s="196"/>
      <c r="D22" s="19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6897349.3499999996</v>
      </c>
    </row>
    <row r="37" spans="1:5" x14ac:dyDescent="0.25">
      <c r="A37" s="6" t="s">
        <v>46</v>
      </c>
      <c r="B37" s="225" t="s">
        <v>848</v>
      </c>
      <c r="C37" s="226"/>
      <c r="D37" s="227"/>
      <c r="E37" s="18">
        <v>2165956.75</v>
      </c>
    </row>
    <row r="38" spans="1:5" x14ac:dyDescent="0.25">
      <c r="A38" s="6"/>
      <c r="B38" s="201" t="s">
        <v>849</v>
      </c>
      <c r="C38" s="202"/>
      <c r="D38" s="203"/>
      <c r="E38" s="19">
        <v>439689.72</v>
      </c>
    </row>
    <row r="39" spans="1:5" x14ac:dyDescent="0.25">
      <c r="A39" s="6"/>
      <c r="B39" s="201" t="s">
        <v>850</v>
      </c>
      <c r="C39" s="202"/>
      <c r="D39" s="203"/>
      <c r="E39" s="10">
        <v>1639387.03</v>
      </c>
    </row>
    <row r="40" spans="1:5" x14ac:dyDescent="0.25">
      <c r="A40" s="6"/>
      <c r="B40" s="234" t="s">
        <v>851</v>
      </c>
      <c r="C40" s="235"/>
      <c r="D40" s="236"/>
      <c r="E40" s="19">
        <v>86880</v>
      </c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852</v>
      </c>
      <c r="C53" s="229"/>
      <c r="D53" s="230"/>
      <c r="E53" s="20">
        <f>-E37+E36</f>
        <v>4731392.5999999996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3" sqref="I13"/>
    </sheetView>
  </sheetViews>
  <sheetFormatPr defaultRowHeight="15" x14ac:dyDescent="0.25"/>
  <cols>
    <col min="2" max="2" width="17.85546875" customWidth="1"/>
    <col min="3" max="3" width="14.28515625" customWidth="1"/>
    <col min="4" max="4" width="15.5703125" customWidth="1"/>
    <col min="5" max="5" width="20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830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831</v>
      </c>
      <c r="C6" s="211"/>
      <c r="D6" s="212"/>
      <c r="E6" s="7">
        <v>16728639.609999999</v>
      </c>
    </row>
    <row r="7" spans="1:5" x14ac:dyDescent="0.25">
      <c r="A7" s="6" t="s">
        <v>9</v>
      </c>
      <c r="B7" s="213" t="s">
        <v>832</v>
      </c>
      <c r="C7" s="214"/>
      <c r="D7" s="215"/>
      <c r="E7" s="8">
        <v>2137978.38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2133328.38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820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821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822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5" t="s">
        <v>25</v>
      </c>
      <c r="C22" s="196"/>
      <c r="D22" s="19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18866617.989999998</v>
      </c>
    </row>
    <row r="37" spans="1:5" x14ac:dyDescent="0.25">
      <c r="A37" s="6" t="s">
        <v>46</v>
      </c>
      <c r="B37" s="225" t="s">
        <v>833</v>
      </c>
      <c r="C37" s="226"/>
      <c r="D37" s="227"/>
      <c r="E37" s="18">
        <v>11973518.640000001</v>
      </c>
    </row>
    <row r="38" spans="1:5" x14ac:dyDescent="0.25">
      <c r="A38" s="6"/>
      <c r="B38" s="201" t="s">
        <v>834</v>
      </c>
      <c r="C38" s="202"/>
      <c r="D38" s="203"/>
      <c r="E38" s="19">
        <v>400</v>
      </c>
    </row>
    <row r="39" spans="1:5" x14ac:dyDescent="0.25">
      <c r="A39" s="6"/>
      <c r="B39" s="201" t="s">
        <v>835</v>
      </c>
      <c r="C39" s="202"/>
      <c r="D39" s="203"/>
      <c r="E39" s="10">
        <v>9009</v>
      </c>
    </row>
    <row r="40" spans="1:5" x14ac:dyDescent="0.25">
      <c r="A40" s="6"/>
      <c r="B40" s="234" t="s">
        <v>836</v>
      </c>
      <c r="C40" s="235"/>
      <c r="D40" s="236"/>
      <c r="E40" s="19">
        <v>7623</v>
      </c>
    </row>
    <row r="41" spans="1:5" x14ac:dyDescent="0.25">
      <c r="A41" s="6"/>
      <c r="B41" s="219" t="s">
        <v>837</v>
      </c>
      <c r="C41" s="220"/>
      <c r="D41" s="221"/>
      <c r="E41" s="10">
        <v>5544</v>
      </c>
    </row>
    <row r="42" spans="1:5" x14ac:dyDescent="0.25">
      <c r="A42" s="6"/>
      <c r="B42" s="201" t="s">
        <v>838</v>
      </c>
      <c r="C42" s="202"/>
      <c r="D42" s="203"/>
      <c r="E42" s="10">
        <v>72000</v>
      </c>
    </row>
    <row r="43" spans="1:5" x14ac:dyDescent="0.25">
      <c r="A43" s="6"/>
      <c r="B43" s="201" t="s">
        <v>839</v>
      </c>
      <c r="C43" s="202"/>
      <c r="D43" s="203"/>
      <c r="E43" s="10">
        <v>2133328.38</v>
      </c>
    </row>
    <row r="44" spans="1:5" x14ac:dyDescent="0.25">
      <c r="A44" s="6"/>
      <c r="B44" s="201" t="s">
        <v>840</v>
      </c>
      <c r="C44" s="202"/>
      <c r="D44" s="203"/>
      <c r="E44" s="10">
        <v>2583151.42</v>
      </c>
    </row>
    <row r="45" spans="1:5" x14ac:dyDescent="0.25">
      <c r="A45" s="6"/>
      <c r="B45" s="201" t="s">
        <v>841</v>
      </c>
      <c r="C45" s="202"/>
      <c r="D45" s="203"/>
      <c r="E45" s="10">
        <v>6048041.6600000001</v>
      </c>
    </row>
    <row r="46" spans="1:5" x14ac:dyDescent="0.25">
      <c r="A46" s="6"/>
      <c r="B46" s="201" t="s">
        <v>842</v>
      </c>
      <c r="C46" s="202"/>
      <c r="D46" s="203"/>
      <c r="E46" s="10">
        <v>305500</v>
      </c>
    </row>
    <row r="47" spans="1:5" x14ac:dyDescent="0.25">
      <c r="A47" s="6"/>
      <c r="B47" s="201" t="s">
        <v>843</v>
      </c>
      <c r="C47" s="202"/>
      <c r="D47" s="203"/>
      <c r="E47" s="10">
        <v>808921.18</v>
      </c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844</v>
      </c>
      <c r="C53" s="229"/>
      <c r="D53" s="230"/>
      <c r="E53" s="20">
        <f>-E37+E36</f>
        <v>6893099.3499999978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3" sqref="K13"/>
    </sheetView>
  </sheetViews>
  <sheetFormatPr defaultRowHeight="15" x14ac:dyDescent="0.25"/>
  <cols>
    <col min="2" max="2" width="15.28515625" customWidth="1"/>
    <col min="3" max="3" width="14.140625" customWidth="1"/>
    <col min="4" max="4" width="15.28515625" customWidth="1"/>
    <col min="5" max="5" width="21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815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816</v>
      </c>
      <c r="C6" s="211"/>
      <c r="D6" s="212"/>
      <c r="E6" s="7">
        <v>4051804.32</v>
      </c>
    </row>
    <row r="7" spans="1:5" x14ac:dyDescent="0.25">
      <c r="A7" s="6" t="s">
        <v>9</v>
      </c>
      <c r="B7" s="213" t="s">
        <v>817</v>
      </c>
      <c r="C7" s="214"/>
      <c r="D7" s="215"/>
      <c r="E7" s="8">
        <v>12898095.039999999</v>
      </c>
    </row>
    <row r="8" spans="1:5" x14ac:dyDescent="0.25">
      <c r="A8" s="9">
        <v>2.1</v>
      </c>
      <c r="B8" s="201" t="s">
        <v>807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818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819</v>
      </c>
      <c r="C12" s="202"/>
      <c r="D12" s="203"/>
      <c r="E12" s="10">
        <v>2133328.38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820</v>
      </c>
      <c r="C16" s="202"/>
      <c r="D16" s="203"/>
      <c r="E16" s="10">
        <v>6048041.6600000001</v>
      </c>
    </row>
    <row r="17" spans="1:5" x14ac:dyDescent="0.25">
      <c r="A17" s="9">
        <v>2.9</v>
      </c>
      <c r="B17" s="201" t="s">
        <v>821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822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5" t="s">
        <v>25</v>
      </c>
      <c r="C22" s="196"/>
      <c r="D22" s="19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810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16949899.359999999</v>
      </c>
    </row>
    <row r="37" spans="1:5" x14ac:dyDescent="0.25">
      <c r="A37" s="6" t="s">
        <v>46</v>
      </c>
      <c r="B37" s="225" t="s">
        <v>823</v>
      </c>
      <c r="C37" s="226"/>
      <c r="D37" s="227"/>
      <c r="E37" s="18">
        <v>221259.75</v>
      </c>
    </row>
    <row r="38" spans="1:5" x14ac:dyDescent="0.25">
      <c r="A38" s="6"/>
      <c r="B38" s="201" t="s">
        <v>824</v>
      </c>
      <c r="C38" s="202"/>
      <c r="D38" s="203"/>
      <c r="E38" s="19">
        <v>1118.4100000000001</v>
      </c>
    </row>
    <row r="39" spans="1:5" x14ac:dyDescent="0.25">
      <c r="A39" s="6"/>
      <c r="B39" s="201" t="s">
        <v>825</v>
      </c>
      <c r="C39" s="202"/>
      <c r="D39" s="203"/>
      <c r="E39" s="10">
        <v>20097</v>
      </c>
    </row>
    <row r="40" spans="1:5" x14ac:dyDescent="0.25">
      <c r="A40" s="6"/>
      <c r="B40" s="234" t="s">
        <v>826</v>
      </c>
      <c r="C40" s="235"/>
      <c r="D40" s="236"/>
      <c r="E40" s="19">
        <v>500</v>
      </c>
    </row>
    <row r="41" spans="1:5" x14ac:dyDescent="0.25">
      <c r="A41" s="6"/>
      <c r="B41" s="219" t="s">
        <v>827</v>
      </c>
      <c r="C41" s="220"/>
      <c r="D41" s="221"/>
      <c r="E41" s="10">
        <v>52544.34</v>
      </c>
    </row>
    <row r="42" spans="1:5" x14ac:dyDescent="0.25">
      <c r="A42" s="6"/>
      <c r="B42" s="201" t="s">
        <v>828</v>
      </c>
      <c r="C42" s="202"/>
      <c r="D42" s="203"/>
      <c r="E42" s="10">
        <v>147000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829</v>
      </c>
      <c r="C53" s="229"/>
      <c r="D53" s="230"/>
      <c r="E53" s="20">
        <f>-E37+E36</f>
        <v>16728639.609999999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6" sqref="L16"/>
    </sheetView>
  </sheetViews>
  <sheetFormatPr defaultRowHeight="15" x14ac:dyDescent="0.25"/>
  <cols>
    <col min="2" max="2" width="14.85546875" customWidth="1"/>
    <col min="3" max="3" width="13.28515625" customWidth="1"/>
    <col min="4" max="4" width="15.28515625" customWidth="1"/>
    <col min="5" max="5" width="19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804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805</v>
      </c>
      <c r="C6" s="211"/>
      <c r="D6" s="212"/>
      <c r="E6" s="7">
        <v>4048385.91</v>
      </c>
    </row>
    <row r="7" spans="1:5" x14ac:dyDescent="0.25">
      <c r="A7" s="6" t="s">
        <v>9</v>
      </c>
      <c r="B7" s="213" t="s">
        <v>806</v>
      </c>
      <c r="C7" s="214"/>
      <c r="D7" s="215"/>
      <c r="E7" s="8">
        <v>27613451.829999998</v>
      </c>
    </row>
    <row r="8" spans="1:5" x14ac:dyDescent="0.25">
      <c r="A8" s="9">
        <v>2.1</v>
      </c>
      <c r="B8" s="201" t="s">
        <v>807</v>
      </c>
      <c r="C8" s="202"/>
      <c r="D8" s="203"/>
      <c r="E8" s="10">
        <v>25892644.32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5" t="s">
        <v>25</v>
      </c>
      <c r="C22" s="196"/>
      <c r="D22" s="19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808</v>
      </c>
      <c r="C26" s="202"/>
      <c r="D26" s="203"/>
      <c r="E26" s="10">
        <v>683400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809</v>
      </c>
      <c r="C30" s="202"/>
      <c r="D30" s="203"/>
      <c r="E30" s="10">
        <v>1118.4100000000001</v>
      </c>
    </row>
    <row r="31" spans="1:5" x14ac:dyDescent="0.25">
      <c r="A31" s="11" t="s">
        <v>35</v>
      </c>
      <c r="B31" s="201" t="s">
        <v>810</v>
      </c>
      <c r="C31" s="202"/>
      <c r="D31" s="203"/>
      <c r="E31" s="10">
        <v>1033989.1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31661837.739999998</v>
      </c>
    </row>
    <row r="37" spans="1:5" x14ac:dyDescent="0.25">
      <c r="A37" s="6" t="s">
        <v>46</v>
      </c>
      <c r="B37" s="225" t="s">
        <v>811</v>
      </c>
      <c r="C37" s="226"/>
      <c r="D37" s="227"/>
      <c r="E37" s="18">
        <v>27610033.420000002</v>
      </c>
    </row>
    <row r="38" spans="1:5" x14ac:dyDescent="0.25">
      <c r="A38" s="6"/>
      <c r="B38" s="201" t="s">
        <v>812</v>
      </c>
      <c r="C38" s="202"/>
      <c r="D38" s="203"/>
      <c r="E38" s="19">
        <v>683400</v>
      </c>
    </row>
    <row r="39" spans="1:5" x14ac:dyDescent="0.25">
      <c r="A39" s="6"/>
      <c r="B39" s="201" t="s">
        <v>813</v>
      </c>
      <c r="C39" s="202"/>
      <c r="D39" s="203"/>
      <c r="E39" s="10">
        <v>26926633.420000002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814</v>
      </c>
      <c r="C53" s="229"/>
      <c r="D53" s="230"/>
      <c r="E53" s="20">
        <f>-E37+E36</f>
        <v>4051804.3199999966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0" sqref="J10"/>
    </sheetView>
  </sheetViews>
  <sheetFormatPr defaultRowHeight="15" x14ac:dyDescent="0.25"/>
  <cols>
    <col min="2" max="2" width="16.140625" customWidth="1"/>
    <col min="3" max="3" width="13.5703125" customWidth="1"/>
    <col min="4" max="4" width="15" customWidth="1"/>
    <col min="5" max="5" width="21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797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798</v>
      </c>
      <c r="C6" s="211"/>
      <c r="D6" s="212"/>
      <c r="E6" s="7">
        <v>4059815.91</v>
      </c>
    </row>
    <row r="7" spans="1:5" x14ac:dyDescent="0.25">
      <c r="A7" s="6" t="s">
        <v>9</v>
      </c>
      <c r="B7" s="213" t="s">
        <v>799</v>
      </c>
      <c r="C7" s="214"/>
      <c r="D7" s="215"/>
      <c r="E7" s="8">
        <v>4050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5" t="s">
        <v>25</v>
      </c>
      <c r="C22" s="196"/>
      <c r="D22" s="19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4063865.91</v>
      </c>
    </row>
    <row r="37" spans="1:5" x14ac:dyDescent="0.25">
      <c r="A37" s="6" t="s">
        <v>46</v>
      </c>
      <c r="B37" s="225" t="s">
        <v>800</v>
      </c>
      <c r="C37" s="226"/>
      <c r="D37" s="227"/>
      <c r="E37" s="18">
        <v>15480</v>
      </c>
    </row>
    <row r="38" spans="1:5" x14ac:dyDescent="0.25">
      <c r="A38" s="6"/>
      <c r="B38" s="201" t="s">
        <v>801</v>
      </c>
      <c r="C38" s="202"/>
      <c r="D38" s="203"/>
      <c r="E38" s="19">
        <v>14880</v>
      </c>
    </row>
    <row r="39" spans="1:5" x14ac:dyDescent="0.25">
      <c r="A39" s="6"/>
      <c r="B39" s="201" t="s">
        <v>802</v>
      </c>
      <c r="C39" s="202"/>
      <c r="D39" s="203"/>
      <c r="E39" s="10">
        <v>600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803</v>
      </c>
      <c r="C53" s="229"/>
      <c r="D53" s="230"/>
      <c r="E53" s="20">
        <f>-E37+E36</f>
        <v>4048385.91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40" workbookViewId="0">
      <selection activeCell="H7" sqref="H7"/>
    </sheetView>
  </sheetViews>
  <sheetFormatPr defaultRowHeight="15" x14ac:dyDescent="0.25"/>
  <cols>
    <col min="3" max="3" width="15.7109375" customWidth="1"/>
    <col min="5" max="5" width="20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1981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1982</v>
      </c>
      <c r="C7" s="211"/>
      <c r="D7" s="212"/>
      <c r="E7" s="7">
        <v>42391486.380000003</v>
      </c>
    </row>
    <row r="8" spans="1:5" x14ac:dyDescent="0.25">
      <c r="A8" s="6" t="s">
        <v>9</v>
      </c>
      <c r="B8" s="213" t="s">
        <v>1983</v>
      </c>
      <c r="C8" s="214"/>
      <c r="D8" s="215"/>
      <c r="E8" s="8">
        <v>3550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1924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1925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1944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1926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3550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42395036.380000003</v>
      </c>
    </row>
    <row r="41" spans="1:5" x14ac:dyDescent="0.25">
      <c r="A41" s="6" t="s">
        <v>46</v>
      </c>
      <c r="B41" s="225" t="s">
        <v>1984</v>
      </c>
      <c r="C41" s="226"/>
      <c r="D41" s="227"/>
      <c r="E41" s="18"/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1985</v>
      </c>
      <c r="C57" s="229"/>
      <c r="D57" s="230"/>
      <c r="E57" s="20">
        <f>-E41+E40</f>
        <v>42395036.380000003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8" sqref="J18"/>
    </sheetView>
  </sheetViews>
  <sheetFormatPr defaultRowHeight="15" x14ac:dyDescent="0.25"/>
  <cols>
    <col min="2" max="2" width="15.7109375" customWidth="1"/>
    <col min="3" max="3" width="13.42578125" customWidth="1"/>
    <col min="4" max="4" width="14.42578125" customWidth="1"/>
    <col min="5" max="5" width="22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791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792</v>
      </c>
      <c r="C6" s="211"/>
      <c r="D6" s="212"/>
      <c r="E6" s="7">
        <v>4061609.91</v>
      </c>
    </row>
    <row r="7" spans="1:5" x14ac:dyDescent="0.25">
      <c r="A7" s="6" t="s">
        <v>9</v>
      </c>
      <c r="B7" s="213" t="s">
        <v>793</v>
      </c>
      <c r="C7" s="214"/>
      <c r="D7" s="215"/>
      <c r="E7" s="8">
        <v>3750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5" t="s">
        <v>25</v>
      </c>
      <c r="C22" s="196"/>
      <c r="D22" s="19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3750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4065359.91</v>
      </c>
    </row>
    <row r="37" spans="1:5" x14ac:dyDescent="0.25">
      <c r="A37" s="6" t="s">
        <v>46</v>
      </c>
      <c r="B37" s="225" t="s">
        <v>794</v>
      </c>
      <c r="C37" s="226"/>
      <c r="D37" s="227"/>
      <c r="E37" s="18">
        <v>5544</v>
      </c>
    </row>
    <row r="38" spans="1:5" x14ac:dyDescent="0.25">
      <c r="A38" s="6"/>
      <c r="B38" s="201" t="s">
        <v>795</v>
      </c>
      <c r="C38" s="202"/>
      <c r="D38" s="203"/>
      <c r="E38" s="19">
        <v>5544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796</v>
      </c>
      <c r="C53" s="229"/>
      <c r="D53" s="230"/>
      <c r="E53" s="20">
        <f>-E37+E36</f>
        <v>4059815.91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4"/>
  <sheetViews>
    <sheetView workbookViewId="0">
      <selection activeCell="L16" sqref="L16"/>
    </sheetView>
  </sheetViews>
  <sheetFormatPr defaultRowHeight="15" x14ac:dyDescent="0.25"/>
  <cols>
    <col min="2" max="2" width="19.28515625" customWidth="1"/>
    <col min="3" max="3" width="16.7109375" customWidth="1"/>
    <col min="4" max="4" width="17.7109375" customWidth="1"/>
    <col min="5" max="5" width="21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786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787</v>
      </c>
      <c r="C7" s="211"/>
      <c r="D7" s="212"/>
      <c r="E7" s="7">
        <v>4136344.69</v>
      </c>
    </row>
    <row r="8" spans="1:5" x14ac:dyDescent="0.25">
      <c r="A8" s="6" t="s">
        <v>9</v>
      </c>
      <c r="B8" s="213" t="s">
        <v>788</v>
      </c>
      <c r="C8" s="214"/>
      <c r="D8" s="215"/>
      <c r="E8" s="8">
        <v>3800</v>
      </c>
    </row>
    <row r="9" spans="1:5" x14ac:dyDescent="0.25">
      <c r="A9" s="9">
        <v>2.1</v>
      </c>
      <c r="B9" s="201" t="s">
        <v>724</v>
      </c>
      <c r="C9" s="202"/>
      <c r="D9" s="203"/>
      <c r="E9" s="10"/>
    </row>
    <row r="10" spans="1:5" x14ac:dyDescent="0.25">
      <c r="A10" s="9">
        <v>2.2000000000000002</v>
      </c>
      <c r="B10" s="201" t="s">
        <v>725</v>
      </c>
      <c r="C10" s="202"/>
      <c r="D10" s="203"/>
      <c r="E10" s="10"/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737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738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739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710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727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740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766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741</v>
      </c>
      <c r="C22" s="217"/>
      <c r="D22" s="218"/>
      <c r="E22" s="10" t="s">
        <v>0</v>
      </c>
    </row>
    <row r="23" spans="1:5" x14ac:dyDescent="0.25">
      <c r="A23" s="9">
        <v>2.14</v>
      </c>
      <c r="B23" s="195" t="s">
        <v>25</v>
      </c>
      <c r="C23" s="196"/>
      <c r="D23" s="197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3800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29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662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33</v>
      </c>
      <c r="C30" s="202"/>
      <c r="D30" s="203"/>
      <c r="E30" s="10"/>
    </row>
    <row r="31" spans="1:5" x14ac:dyDescent="0.25">
      <c r="A31" s="9">
        <v>2.2200000000000002</v>
      </c>
      <c r="B31" s="201" t="s">
        <v>34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730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34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703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43</v>
      </c>
      <c r="C36" s="202"/>
      <c r="D36" s="203"/>
      <c r="E36" s="10"/>
    </row>
    <row r="37" spans="1:5" x14ac:dyDescent="0.25">
      <c r="A37" s="6" t="s">
        <v>44</v>
      </c>
      <c r="B37" s="210" t="s">
        <v>45</v>
      </c>
      <c r="C37" s="211"/>
      <c r="D37" s="212"/>
      <c r="E37" s="17">
        <f>+E8+E7</f>
        <v>4140144.69</v>
      </c>
    </row>
    <row r="38" spans="1:5" x14ac:dyDescent="0.25">
      <c r="A38" s="6" t="s">
        <v>46</v>
      </c>
      <c r="B38" s="225" t="s">
        <v>789</v>
      </c>
      <c r="C38" s="226"/>
      <c r="D38" s="227"/>
      <c r="E38" s="18">
        <v>78534.78</v>
      </c>
    </row>
    <row r="39" spans="1:5" x14ac:dyDescent="0.25">
      <c r="A39" s="6"/>
      <c r="B39" s="201" t="s">
        <v>392</v>
      </c>
      <c r="C39" s="202"/>
      <c r="D39" s="203"/>
      <c r="E39" s="19">
        <v>78534.78</v>
      </c>
    </row>
    <row r="40" spans="1:5" x14ac:dyDescent="0.25">
      <c r="A40" s="6"/>
      <c r="B40" s="201"/>
      <c r="C40" s="202"/>
      <c r="D40" s="203"/>
      <c r="E40" s="10"/>
    </row>
    <row r="41" spans="1:5" x14ac:dyDescent="0.25">
      <c r="A41" s="6"/>
      <c r="B41" s="234"/>
      <c r="C41" s="235"/>
      <c r="D41" s="236"/>
      <c r="E41" s="19"/>
    </row>
    <row r="42" spans="1:5" x14ac:dyDescent="0.25">
      <c r="A42" s="6"/>
      <c r="B42" s="219"/>
      <c r="C42" s="220"/>
      <c r="D42" s="221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 t="s">
        <v>0</v>
      </c>
      <c r="C52" s="202"/>
      <c r="D52" s="203"/>
      <c r="E52" s="10" t="s">
        <v>0</v>
      </c>
    </row>
    <row r="53" spans="1:5" x14ac:dyDescent="0.25">
      <c r="A53" s="6"/>
      <c r="B53" s="231" t="s">
        <v>0</v>
      </c>
      <c r="C53" s="232"/>
      <c r="D53" s="233"/>
      <c r="E53" s="10" t="s">
        <v>0</v>
      </c>
    </row>
    <row r="54" spans="1:5" x14ac:dyDescent="0.25">
      <c r="A54" s="6" t="s">
        <v>0</v>
      </c>
      <c r="B54" s="228" t="s">
        <v>790</v>
      </c>
      <c r="C54" s="229"/>
      <c r="D54" s="230"/>
      <c r="E54" s="20">
        <f>-E38+E37</f>
        <v>4061609.91</v>
      </c>
    </row>
  </sheetData>
  <mergeCells count="50">
    <mergeCell ref="B53:D53"/>
    <mergeCell ref="B54:D54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2:D22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20" sqref="K20"/>
    </sheetView>
  </sheetViews>
  <sheetFormatPr defaultRowHeight="15" x14ac:dyDescent="0.25"/>
  <cols>
    <col min="2" max="2" width="16.28515625" customWidth="1"/>
    <col min="3" max="3" width="14.28515625" customWidth="1"/>
    <col min="4" max="4" width="19.7109375" customWidth="1"/>
    <col min="5" max="5" width="23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781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782</v>
      </c>
      <c r="C6" s="211"/>
      <c r="D6" s="212"/>
      <c r="E6" s="7">
        <v>4130244.69</v>
      </c>
    </row>
    <row r="7" spans="1:5" x14ac:dyDescent="0.25">
      <c r="A7" s="6" t="s">
        <v>9</v>
      </c>
      <c r="B7" s="213" t="s">
        <v>783</v>
      </c>
      <c r="C7" s="214"/>
      <c r="D7" s="215"/>
      <c r="E7" s="8">
        <v>6100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2" t="s">
        <v>25</v>
      </c>
      <c r="C22" s="193"/>
      <c r="D22" s="19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6100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4136344.69</v>
      </c>
    </row>
    <row r="37" spans="1:5" x14ac:dyDescent="0.25">
      <c r="A37" s="6" t="s">
        <v>46</v>
      </c>
      <c r="B37" s="225" t="s">
        <v>784</v>
      </c>
      <c r="C37" s="226"/>
      <c r="D37" s="227"/>
      <c r="E37" s="18">
        <v>0</v>
      </c>
    </row>
    <row r="38" spans="1:5" x14ac:dyDescent="0.25">
      <c r="A38" s="6"/>
      <c r="B38" s="201"/>
      <c r="C38" s="202"/>
      <c r="D38" s="203"/>
      <c r="E38" s="19"/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785</v>
      </c>
      <c r="C53" s="229"/>
      <c r="D53" s="230"/>
      <c r="E53" s="20">
        <f>-E37+E36</f>
        <v>4136344.69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2" sqref="H12"/>
    </sheetView>
  </sheetViews>
  <sheetFormatPr defaultRowHeight="15" x14ac:dyDescent="0.25"/>
  <cols>
    <col min="2" max="2" width="15.5703125" customWidth="1"/>
    <col min="3" max="3" width="14" customWidth="1"/>
    <col min="4" max="4" width="13.5703125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773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774</v>
      </c>
      <c r="C6" s="211"/>
      <c r="D6" s="212"/>
      <c r="E6" s="7">
        <v>5626306.3899999997</v>
      </c>
    </row>
    <row r="7" spans="1:5" x14ac:dyDescent="0.25">
      <c r="A7" s="6" t="s">
        <v>9</v>
      </c>
      <c r="B7" s="213" t="s">
        <v>775</v>
      </c>
      <c r="C7" s="214"/>
      <c r="D7" s="215"/>
      <c r="E7" s="8">
        <v>4350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2" t="s">
        <v>25</v>
      </c>
      <c r="C22" s="193"/>
      <c r="D22" s="19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5630656.3899999997</v>
      </c>
    </row>
    <row r="37" spans="1:5" x14ac:dyDescent="0.25">
      <c r="A37" s="6" t="s">
        <v>46</v>
      </c>
      <c r="B37" s="225" t="s">
        <v>776</v>
      </c>
      <c r="C37" s="226"/>
      <c r="D37" s="227"/>
      <c r="E37" s="18">
        <v>1500411.7</v>
      </c>
    </row>
    <row r="38" spans="1:5" x14ac:dyDescent="0.25">
      <c r="A38" s="6"/>
      <c r="B38" s="201" t="s">
        <v>777</v>
      </c>
      <c r="C38" s="202"/>
      <c r="D38" s="203"/>
      <c r="E38" s="19">
        <v>630</v>
      </c>
    </row>
    <row r="39" spans="1:5" x14ac:dyDescent="0.25">
      <c r="A39" s="6"/>
      <c r="B39" s="201" t="s">
        <v>778</v>
      </c>
      <c r="C39" s="202"/>
      <c r="D39" s="203"/>
      <c r="E39" s="10">
        <v>883501.99</v>
      </c>
    </row>
    <row r="40" spans="1:5" x14ac:dyDescent="0.25">
      <c r="A40" s="6"/>
      <c r="B40" s="234" t="s">
        <v>779</v>
      </c>
      <c r="C40" s="235"/>
      <c r="D40" s="236"/>
      <c r="E40" s="19">
        <v>616279.71</v>
      </c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780</v>
      </c>
      <c r="C53" s="229"/>
      <c r="D53" s="230"/>
      <c r="E53" s="20">
        <f>-E37+E36</f>
        <v>4130244.6899999995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2" sqref="K12"/>
    </sheetView>
  </sheetViews>
  <sheetFormatPr defaultRowHeight="15" x14ac:dyDescent="0.25"/>
  <cols>
    <col min="2" max="2" width="17.85546875" customWidth="1"/>
    <col min="3" max="3" width="15.140625" customWidth="1"/>
    <col min="4" max="4" width="19.7109375" customWidth="1"/>
    <col min="5" max="5" width="19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763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764</v>
      </c>
      <c r="C6" s="211"/>
      <c r="D6" s="212"/>
      <c r="E6" s="7">
        <v>5744946.8099999996</v>
      </c>
    </row>
    <row r="7" spans="1:5" x14ac:dyDescent="0.25">
      <c r="A7" s="6" t="s">
        <v>9</v>
      </c>
      <c r="B7" s="213" t="s">
        <v>765</v>
      </c>
      <c r="C7" s="214"/>
      <c r="D7" s="215"/>
      <c r="E7" s="8">
        <v>886101.99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>
        <v>883501.99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89" t="s">
        <v>25</v>
      </c>
      <c r="C22" s="190"/>
      <c r="D22" s="19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6631048.7999999998</v>
      </c>
    </row>
    <row r="37" spans="1:5" x14ac:dyDescent="0.25">
      <c r="A37" s="6" t="s">
        <v>46</v>
      </c>
      <c r="B37" s="225" t="s">
        <v>767</v>
      </c>
      <c r="C37" s="226"/>
      <c r="D37" s="227"/>
      <c r="E37" s="18">
        <v>1004742.41</v>
      </c>
    </row>
    <row r="38" spans="1:5" x14ac:dyDescent="0.25">
      <c r="A38" s="6"/>
      <c r="B38" s="201" t="s">
        <v>768</v>
      </c>
      <c r="C38" s="202"/>
      <c r="D38" s="203"/>
      <c r="E38" s="19">
        <v>189904.37</v>
      </c>
    </row>
    <row r="39" spans="1:5" x14ac:dyDescent="0.25">
      <c r="A39" s="6"/>
      <c r="B39" s="201" t="s">
        <v>769</v>
      </c>
      <c r="C39" s="202"/>
      <c r="D39" s="203"/>
      <c r="E39" s="10">
        <v>10800</v>
      </c>
    </row>
    <row r="40" spans="1:5" x14ac:dyDescent="0.25">
      <c r="A40" s="6"/>
      <c r="B40" s="234" t="s">
        <v>748</v>
      </c>
      <c r="C40" s="235"/>
      <c r="D40" s="236"/>
      <c r="E40" s="19">
        <v>434466.06</v>
      </c>
    </row>
    <row r="41" spans="1:5" x14ac:dyDescent="0.25">
      <c r="A41" s="6"/>
      <c r="B41" s="219" t="s">
        <v>770</v>
      </c>
      <c r="C41" s="220"/>
      <c r="D41" s="221"/>
      <c r="E41" s="10">
        <v>109660.38</v>
      </c>
    </row>
    <row r="42" spans="1:5" x14ac:dyDescent="0.25">
      <c r="A42" s="6"/>
      <c r="B42" s="201" t="s">
        <v>771</v>
      </c>
      <c r="C42" s="202"/>
      <c r="D42" s="203"/>
      <c r="E42" s="10">
        <v>259911.6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772</v>
      </c>
      <c r="C53" s="229"/>
      <c r="D53" s="230"/>
      <c r="E53" s="20">
        <f>-E37+E36</f>
        <v>5626306.3899999997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G4" sqref="G4"/>
    </sheetView>
  </sheetViews>
  <sheetFormatPr defaultRowHeight="15" x14ac:dyDescent="0.25"/>
  <cols>
    <col min="2" max="2" width="16.85546875" customWidth="1"/>
    <col min="3" max="3" width="15.7109375" customWidth="1"/>
    <col min="4" max="4" width="19" customWidth="1"/>
    <col min="5" max="5" width="21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754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755</v>
      </c>
      <c r="C6" s="211"/>
      <c r="D6" s="212"/>
      <c r="E6" s="7">
        <v>13688742.810000001</v>
      </c>
    </row>
    <row r="7" spans="1:5" x14ac:dyDescent="0.25">
      <c r="A7" s="6" t="s">
        <v>9</v>
      </c>
      <c r="B7" s="213" t="s">
        <v>756</v>
      </c>
      <c r="C7" s="214"/>
      <c r="D7" s="215"/>
      <c r="E7" s="8">
        <v>2400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89" t="s">
        <v>25</v>
      </c>
      <c r="C22" s="190"/>
      <c r="D22" s="19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2400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13691142.810000001</v>
      </c>
    </row>
    <row r="37" spans="1:5" x14ac:dyDescent="0.25">
      <c r="A37" s="6" t="s">
        <v>46</v>
      </c>
      <c r="B37" s="225" t="s">
        <v>757</v>
      </c>
      <c r="C37" s="226"/>
      <c r="D37" s="227"/>
      <c r="E37" s="18">
        <v>7946196</v>
      </c>
    </row>
    <row r="38" spans="1:5" x14ac:dyDescent="0.25">
      <c r="A38" s="6"/>
      <c r="B38" s="201" t="s">
        <v>758</v>
      </c>
      <c r="C38" s="202"/>
      <c r="D38" s="203"/>
      <c r="E38" s="19">
        <v>4733245.1399999997</v>
      </c>
    </row>
    <row r="39" spans="1:5" x14ac:dyDescent="0.25">
      <c r="A39" s="6"/>
      <c r="B39" s="201" t="s">
        <v>759</v>
      </c>
      <c r="C39" s="202"/>
      <c r="D39" s="203"/>
      <c r="E39" s="10">
        <v>2486093.4500000002</v>
      </c>
    </row>
    <row r="40" spans="1:5" x14ac:dyDescent="0.25">
      <c r="A40" s="6"/>
      <c r="B40" s="234" t="s">
        <v>760</v>
      </c>
      <c r="C40" s="235"/>
      <c r="D40" s="236"/>
      <c r="E40" s="19">
        <v>702297.41</v>
      </c>
    </row>
    <row r="41" spans="1:5" x14ac:dyDescent="0.25">
      <c r="A41" s="6"/>
      <c r="B41" s="219" t="s">
        <v>761</v>
      </c>
      <c r="C41" s="220"/>
      <c r="D41" s="221"/>
      <c r="E41" s="10">
        <v>24560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762</v>
      </c>
      <c r="C53" s="229"/>
      <c r="D53" s="230"/>
      <c r="E53" s="20">
        <f>-E37+E36</f>
        <v>5744946.8100000005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0" sqref="I10"/>
    </sheetView>
  </sheetViews>
  <sheetFormatPr defaultRowHeight="15" x14ac:dyDescent="0.25"/>
  <cols>
    <col min="2" max="2" width="16.42578125" customWidth="1"/>
    <col min="3" max="3" width="13.5703125" customWidth="1"/>
    <col min="4" max="4" width="16.42578125" customWidth="1"/>
    <col min="5" max="5" width="24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734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735</v>
      </c>
      <c r="C6" s="211"/>
      <c r="D6" s="212"/>
      <c r="E6" s="7">
        <v>14991777.59</v>
      </c>
    </row>
    <row r="7" spans="1:5" x14ac:dyDescent="0.25">
      <c r="A7" s="6" t="s">
        <v>9</v>
      </c>
      <c r="B7" s="213" t="s">
        <v>736</v>
      </c>
      <c r="C7" s="214"/>
      <c r="D7" s="215"/>
      <c r="E7" s="8">
        <v>9615364.8800000008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>
        <v>702221.62</v>
      </c>
    </row>
    <row r="12" spans="1:5" x14ac:dyDescent="0.25">
      <c r="A12" s="9">
        <v>2.4</v>
      </c>
      <c r="B12" s="201" t="s">
        <v>738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739</v>
      </c>
      <c r="C13" s="202"/>
      <c r="D13" s="203"/>
      <c r="E13" s="10">
        <v>60856.61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>
        <v>997383.32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>
        <v>394170</v>
      </c>
    </row>
    <row r="22" spans="1:5" x14ac:dyDescent="0.25">
      <c r="A22" s="9">
        <v>2.14</v>
      </c>
      <c r="B22" s="189" t="s">
        <v>25</v>
      </c>
      <c r="C22" s="190"/>
      <c r="D22" s="19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24607142.469999999</v>
      </c>
    </row>
    <row r="37" spans="1:5" x14ac:dyDescent="0.25">
      <c r="A37" s="6" t="s">
        <v>46</v>
      </c>
      <c r="B37" s="225" t="s">
        <v>742</v>
      </c>
      <c r="C37" s="226"/>
      <c r="D37" s="227"/>
      <c r="E37" s="18">
        <f>+E38+E39+E40+E41+E42+E43+E44+E45+E46+E47</f>
        <v>10918399.66</v>
      </c>
    </row>
    <row r="38" spans="1:5" x14ac:dyDescent="0.25">
      <c r="A38" s="6"/>
      <c r="B38" s="201" t="s">
        <v>743</v>
      </c>
      <c r="C38" s="202"/>
      <c r="D38" s="203"/>
      <c r="E38" s="19">
        <v>23246</v>
      </c>
    </row>
    <row r="39" spans="1:5" x14ac:dyDescent="0.25">
      <c r="A39" s="6"/>
      <c r="B39" s="201" t="s">
        <v>744</v>
      </c>
      <c r="C39" s="202"/>
      <c r="D39" s="203"/>
      <c r="E39" s="10">
        <v>256329.11</v>
      </c>
    </row>
    <row r="40" spans="1:5" x14ac:dyDescent="0.25">
      <c r="A40" s="6"/>
      <c r="B40" s="234" t="s">
        <v>745</v>
      </c>
      <c r="C40" s="235"/>
      <c r="D40" s="236"/>
      <c r="E40" s="19">
        <v>394170</v>
      </c>
    </row>
    <row r="41" spans="1:5" x14ac:dyDescent="0.25">
      <c r="A41" s="6"/>
      <c r="B41" s="219" t="s">
        <v>746</v>
      </c>
      <c r="C41" s="220"/>
      <c r="D41" s="221"/>
      <c r="E41" s="10">
        <v>2964.6</v>
      </c>
    </row>
    <row r="42" spans="1:5" x14ac:dyDescent="0.25">
      <c r="A42" s="6"/>
      <c r="B42" s="201" t="s">
        <v>747</v>
      </c>
      <c r="C42" s="202"/>
      <c r="D42" s="203"/>
      <c r="E42" s="10">
        <v>1652.4</v>
      </c>
    </row>
    <row r="43" spans="1:5" x14ac:dyDescent="0.25">
      <c r="A43" s="6"/>
      <c r="B43" s="201" t="s">
        <v>748</v>
      </c>
      <c r="C43" s="202"/>
      <c r="D43" s="203"/>
      <c r="E43" s="10">
        <v>5606065.5999999996</v>
      </c>
    </row>
    <row r="44" spans="1:5" x14ac:dyDescent="0.25">
      <c r="A44" s="6"/>
      <c r="B44" s="201" t="s">
        <v>749</v>
      </c>
      <c r="C44" s="202"/>
      <c r="D44" s="203"/>
      <c r="E44" s="10">
        <v>1156084.48</v>
      </c>
    </row>
    <row r="45" spans="1:5" x14ac:dyDescent="0.25">
      <c r="A45" s="6"/>
      <c r="B45" s="201" t="s">
        <v>750</v>
      </c>
      <c r="C45" s="202"/>
      <c r="D45" s="203"/>
      <c r="E45" s="10">
        <v>2606942.16</v>
      </c>
    </row>
    <row r="46" spans="1:5" x14ac:dyDescent="0.25">
      <c r="A46" s="6"/>
      <c r="B46" s="201" t="s">
        <v>751</v>
      </c>
      <c r="C46" s="202"/>
      <c r="D46" s="203"/>
      <c r="E46" s="10">
        <v>223855.84</v>
      </c>
    </row>
    <row r="47" spans="1:5" x14ac:dyDescent="0.25">
      <c r="A47" s="6"/>
      <c r="B47" s="201" t="s">
        <v>752</v>
      </c>
      <c r="C47" s="202"/>
      <c r="D47" s="203"/>
      <c r="E47" s="10">
        <v>647089.47</v>
      </c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753</v>
      </c>
      <c r="C53" s="229"/>
      <c r="D53" s="230"/>
      <c r="E53" s="20">
        <f>-E37+E36</f>
        <v>13688742.809999999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4" sqref="L14"/>
    </sheetView>
  </sheetViews>
  <sheetFormatPr defaultRowHeight="15" x14ac:dyDescent="0.25"/>
  <cols>
    <col min="2" max="2" width="16.140625" customWidth="1"/>
    <col min="3" max="3" width="14.5703125" customWidth="1"/>
    <col min="4" max="4" width="15.42578125" customWidth="1"/>
    <col min="5" max="5" width="21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721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722</v>
      </c>
      <c r="C6" s="211"/>
      <c r="D6" s="212"/>
      <c r="E6" s="7">
        <v>2025145.59</v>
      </c>
    </row>
    <row r="7" spans="1:5" x14ac:dyDescent="0.25">
      <c r="A7" s="6" t="s">
        <v>9</v>
      </c>
      <c r="B7" s="213" t="s">
        <v>723</v>
      </c>
      <c r="C7" s="214"/>
      <c r="D7" s="215"/>
      <c r="E7" s="8">
        <v>48993951.259999998</v>
      </c>
    </row>
    <row r="8" spans="1:5" x14ac:dyDescent="0.25">
      <c r="A8" s="9">
        <v>2.1</v>
      </c>
      <c r="B8" s="201" t="s">
        <v>724</v>
      </c>
      <c r="C8" s="202"/>
      <c r="D8" s="203"/>
      <c r="E8" s="10">
        <v>32640033.25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>
        <v>2201036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726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728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729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86" t="s">
        <v>25</v>
      </c>
      <c r="C22" s="187"/>
      <c r="D22" s="18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>
        <v>3409990.34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51019096.850000001</v>
      </c>
    </row>
    <row r="37" spans="1:5" x14ac:dyDescent="0.25">
      <c r="A37" s="6" t="s">
        <v>46</v>
      </c>
      <c r="B37" s="225" t="s">
        <v>731</v>
      </c>
      <c r="C37" s="226"/>
      <c r="D37" s="227"/>
      <c r="E37" s="18">
        <v>36027319.259999998</v>
      </c>
    </row>
    <row r="38" spans="1:5" x14ac:dyDescent="0.25">
      <c r="A38" s="6"/>
      <c r="B38" s="201" t="s">
        <v>732</v>
      </c>
      <c r="C38" s="202"/>
      <c r="D38" s="203"/>
      <c r="E38" s="19">
        <v>36026778.039999999</v>
      </c>
    </row>
    <row r="39" spans="1:5" x14ac:dyDescent="0.25">
      <c r="A39" s="6"/>
      <c r="B39" s="201" t="s">
        <v>507</v>
      </c>
      <c r="C39" s="202"/>
      <c r="D39" s="203"/>
      <c r="E39" s="10">
        <v>541.22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733</v>
      </c>
      <c r="C53" s="229"/>
      <c r="D53" s="230"/>
      <c r="E53" s="20">
        <f>-E37+E36</f>
        <v>14991777.590000004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40" workbookViewId="0">
      <selection activeCell="I11" sqref="I11"/>
    </sheetView>
  </sheetViews>
  <sheetFormatPr defaultRowHeight="15" x14ac:dyDescent="0.25"/>
  <cols>
    <col min="2" max="2" width="19.7109375" customWidth="1"/>
    <col min="3" max="3" width="13.5703125" customWidth="1"/>
    <col min="4" max="4" width="11.28515625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714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715</v>
      </c>
      <c r="C6" s="211"/>
      <c r="D6" s="212"/>
      <c r="E6" s="7">
        <v>2041695.59</v>
      </c>
    </row>
    <row r="7" spans="1:5" x14ac:dyDescent="0.25">
      <c r="A7" s="6" t="s">
        <v>9</v>
      </c>
      <c r="B7" s="213" t="s">
        <v>716</v>
      </c>
      <c r="C7" s="214"/>
      <c r="D7" s="215"/>
      <c r="E7" s="8">
        <v>3950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83" t="s">
        <v>25</v>
      </c>
      <c r="C22" s="184"/>
      <c r="D22" s="18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2045645.59</v>
      </c>
    </row>
    <row r="37" spans="1:5" x14ac:dyDescent="0.25">
      <c r="A37" s="6" t="s">
        <v>46</v>
      </c>
      <c r="B37" s="225" t="s">
        <v>717</v>
      </c>
      <c r="C37" s="226"/>
      <c r="D37" s="227"/>
      <c r="E37" s="18">
        <v>20500</v>
      </c>
    </row>
    <row r="38" spans="1:5" x14ac:dyDescent="0.25">
      <c r="A38" s="6"/>
      <c r="B38" s="201" t="s">
        <v>718</v>
      </c>
      <c r="C38" s="202"/>
      <c r="D38" s="203"/>
      <c r="E38" s="19">
        <v>20000</v>
      </c>
    </row>
    <row r="39" spans="1:5" x14ac:dyDescent="0.25">
      <c r="A39" s="6"/>
      <c r="B39" s="201" t="s">
        <v>719</v>
      </c>
      <c r="C39" s="202"/>
      <c r="D39" s="203"/>
      <c r="E39" s="10">
        <v>500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720</v>
      </c>
      <c r="C53" s="229"/>
      <c r="D53" s="230"/>
      <c r="E53" s="20">
        <f>-E37+E36</f>
        <v>2025145.59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J42" sqref="J42"/>
    </sheetView>
  </sheetViews>
  <sheetFormatPr defaultRowHeight="15" x14ac:dyDescent="0.25"/>
  <cols>
    <col min="3" max="3" width="12.140625" customWidth="1"/>
    <col min="4" max="4" width="11.42578125" customWidth="1"/>
    <col min="5" max="5" width="28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707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708</v>
      </c>
      <c r="C6" s="211"/>
      <c r="D6" s="212"/>
      <c r="E6" s="7">
        <v>2037895.59</v>
      </c>
    </row>
    <row r="7" spans="1:5" x14ac:dyDescent="0.25">
      <c r="A7" s="6" t="s">
        <v>9</v>
      </c>
      <c r="B7" s="213" t="s">
        <v>709</v>
      </c>
      <c r="C7" s="214"/>
      <c r="D7" s="215"/>
      <c r="E7" s="8">
        <v>2417548.15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>
        <v>2413748.15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80" t="s">
        <v>25</v>
      </c>
      <c r="C22" s="181"/>
      <c r="D22" s="18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3800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4455443.74</v>
      </c>
    </row>
    <row r="37" spans="1:5" x14ac:dyDescent="0.25">
      <c r="A37" s="6" t="s">
        <v>46</v>
      </c>
      <c r="B37" s="225" t="s">
        <v>711</v>
      </c>
      <c r="C37" s="226"/>
      <c r="D37" s="227"/>
      <c r="E37" s="18">
        <v>2413748.15</v>
      </c>
    </row>
    <row r="38" spans="1:5" x14ac:dyDescent="0.25">
      <c r="A38" s="6"/>
      <c r="B38" s="201" t="s">
        <v>712</v>
      </c>
      <c r="C38" s="202"/>
      <c r="D38" s="203"/>
      <c r="E38" s="19">
        <v>2413748.15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713</v>
      </c>
      <c r="C53" s="229"/>
      <c r="D53" s="230"/>
      <c r="E53" s="20">
        <v>2041695.59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G11" sqref="G11"/>
    </sheetView>
  </sheetViews>
  <sheetFormatPr defaultRowHeight="15" x14ac:dyDescent="0.25"/>
  <cols>
    <col min="3" max="3" width="12.5703125" customWidth="1"/>
    <col min="4" max="4" width="14" customWidth="1"/>
    <col min="5" max="5" width="20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1975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1976</v>
      </c>
      <c r="C7" s="211"/>
      <c r="D7" s="212"/>
      <c r="E7" s="7">
        <v>42390321.380000003</v>
      </c>
    </row>
    <row r="8" spans="1:5" x14ac:dyDescent="0.25">
      <c r="A8" s="6" t="s">
        <v>9</v>
      </c>
      <c r="B8" s="213" t="s">
        <v>1977</v>
      </c>
      <c r="C8" s="214"/>
      <c r="D8" s="215"/>
      <c r="E8" s="8">
        <v>1700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1924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1925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1944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1926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1700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42392021.380000003</v>
      </c>
    </row>
    <row r="41" spans="1:5" x14ac:dyDescent="0.25">
      <c r="A41" s="6" t="s">
        <v>46</v>
      </c>
      <c r="B41" s="225" t="s">
        <v>1978</v>
      </c>
      <c r="C41" s="226"/>
      <c r="D41" s="227"/>
      <c r="E41" s="18">
        <v>535</v>
      </c>
    </row>
    <row r="42" spans="1:5" x14ac:dyDescent="0.25">
      <c r="A42" s="6"/>
      <c r="B42" s="201" t="s">
        <v>1979</v>
      </c>
      <c r="C42" s="202"/>
      <c r="D42" s="203"/>
      <c r="E42" s="19">
        <v>535</v>
      </c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1980</v>
      </c>
      <c r="C57" s="229"/>
      <c r="D57" s="230"/>
      <c r="E57" s="20">
        <f>-E41+E40</f>
        <v>42391486.380000003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1" sqref="H11"/>
    </sheetView>
  </sheetViews>
  <sheetFormatPr defaultRowHeight="15" x14ac:dyDescent="0.25"/>
  <cols>
    <col min="2" max="2" width="16.28515625" customWidth="1"/>
    <col min="3" max="3" width="14" customWidth="1"/>
    <col min="4" max="4" width="17.42578125" customWidth="1"/>
    <col min="5" max="5" width="21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700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701</v>
      </c>
      <c r="C6" s="211"/>
      <c r="D6" s="212"/>
      <c r="E6" s="7">
        <v>6789971.9299999997</v>
      </c>
    </row>
    <row r="7" spans="1:5" x14ac:dyDescent="0.25">
      <c r="A7" s="6" t="s">
        <v>9</v>
      </c>
      <c r="B7" s="213" t="s">
        <v>702</v>
      </c>
      <c r="C7" s="214"/>
      <c r="D7" s="215"/>
      <c r="E7" s="8">
        <v>4100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77" t="s">
        <v>25</v>
      </c>
      <c r="C22" s="178"/>
      <c r="D22" s="17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6794071.9299999997</v>
      </c>
    </row>
    <row r="37" spans="1:5" x14ac:dyDescent="0.25">
      <c r="A37" s="6" t="s">
        <v>46</v>
      </c>
      <c r="B37" s="225" t="s">
        <v>704</v>
      </c>
      <c r="C37" s="226"/>
      <c r="D37" s="227"/>
      <c r="E37" s="18">
        <v>4756176.34</v>
      </c>
    </row>
    <row r="38" spans="1:5" x14ac:dyDescent="0.25">
      <c r="A38" s="6"/>
      <c r="B38" s="201" t="s">
        <v>705</v>
      </c>
      <c r="C38" s="202"/>
      <c r="D38" s="203"/>
      <c r="E38" s="19">
        <v>12000</v>
      </c>
    </row>
    <row r="39" spans="1:5" x14ac:dyDescent="0.25">
      <c r="A39" s="6"/>
      <c r="B39" s="201" t="s">
        <v>703</v>
      </c>
      <c r="C39" s="202"/>
      <c r="D39" s="203"/>
      <c r="E39" s="10">
        <v>4744176.34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706</v>
      </c>
      <c r="C53" s="229"/>
      <c r="D53" s="230"/>
      <c r="E53" s="20">
        <f>-E37+E36</f>
        <v>2037895.5899999999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4" sqref="J14"/>
    </sheetView>
  </sheetViews>
  <sheetFormatPr defaultRowHeight="15" x14ac:dyDescent="0.25"/>
  <cols>
    <col min="2" max="2" width="15.7109375" customWidth="1"/>
    <col min="3" max="3" width="13" customWidth="1"/>
    <col min="4" max="4" width="15.42578125" customWidth="1"/>
    <col min="5" max="5" width="20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694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695</v>
      </c>
      <c r="C6" s="211"/>
      <c r="D6" s="212"/>
      <c r="E6" s="7">
        <v>6786421.9299999997</v>
      </c>
    </row>
    <row r="7" spans="1:5" x14ac:dyDescent="0.25">
      <c r="A7" s="6" t="s">
        <v>9</v>
      </c>
      <c r="B7" s="213" t="s">
        <v>696</v>
      </c>
      <c r="C7" s="214"/>
      <c r="D7" s="215"/>
      <c r="E7" s="8">
        <v>4050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74" t="s">
        <v>25</v>
      </c>
      <c r="C22" s="175"/>
      <c r="D22" s="17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6790471.9299999997</v>
      </c>
    </row>
    <row r="37" spans="1:5" x14ac:dyDescent="0.25">
      <c r="A37" s="6" t="s">
        <v>46</v>
      </c>
      <c r="B37" s="225" t="s">
        <v>697</v>
      </c>
      <c r="C37" s="226"/>
      <c r="D37" s="227"/>
      <c r="E37" s="18">
        <v>500</v>
      </c>
    </row>
    <row r="38" spans="1:5" x14ac:dyDescent="0.25">
      <c r="A38" s="6"/>
      <c r="B38" s="201" t="s">
        <v>698</v>
      </c>
      <c r="C38" s="202"/>
      <c r="D38" s="203"/>
      <c r="E38" s="19">
        <v>500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699</v>
      </c>
      <c r="C53" s="229"/>
      <c r="D53" s="230"/>
      <c r="E53" s="20">
        <f>-E37+E36</f>
        <v>6789971.9299999997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6" sqref="L16"/>
    </sheetView>
  </sheetViews>
  <sheetFormatPr defaultRowHeight="15" x14ac:dyDescent="0.25"/>
  <cols>
    <col min="2" max="2" width="16.85546875" customWidth="1"/>
    <col min="3" max="3" width="14.28515625" customWidth="1"/>
    <col min="4" max="4" width="10" customWidth="1"/>
    <col min="5" max="5" width="23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687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688</v>
      </c>
      <c r="C6" s="211"/>
      <c r="D6" s="212"/>
      <c r="E6" s="7">
        <v>6812004.5499999998</v>
      </c>
    </row>
    <row r="7" spans="1:5" x14ac:dyDescent="0.25">
      <c r="A7" s="6" t="s">
        <v>9</v>
      </c>
      <c r="B7" s="213" t="s">
        <v>689</v>
      </c>
      <c r="C7" s="214"/>
      <c r="D7" s="215"/>
      <c r="E7" s="8">
        <v>3650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71" t="s">
        <v>25</v>
      </c>
      <c r="C22" s="172"/>
      <c r="D22" s="17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6815654.5499999998</v>
      </c>
    </row>
    <row r="37" spans="1:5" x14ac:dyDescent="0.25">
      <c r="A37" s="6" t="s">
        <v>46</v>
      </c>
      <c r="B37" s="225" t="s">
        <v>690</v>
      </c>
      <c r="C37" s="226"/>
      <c r="D37" s="227"/>
      <c r="E37" s="18">
        <v>29232.62</v>
      </c>
    </row>
    <row r="38" spans="1:5" x14ac:dyDescent="0.25">
      <c r="A38" s="6"/>
      <c r="B38" s="201" t="s">
        <v>691</v>
      </c>
      <c r="C38" s="202"/>
      <c r="D38" s="203"/>
      <c r="E38" s="19">
        <v>21722.13</v>
      </c>
    </row>
    <row r="39" spans="1:5" x14ac:dyDescent="0.25">
      <c r="A39" s="6"/>
      <c r="B39" s="201" t="s">
        <v>692</v>
      </c>
      <c r="C39" s="202"/>
      <c r="D39" s="203"/>
      <c r="E39" s="10">
        <v>7510.49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693</v>
      </c>
      <c r="C53" s="229"/>
      <c r="D53" s="230"/>
      <c r="E53" s="20">
        <f>-E37+E36</f>
        <v>6786421.9299999997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6" sqref="J16"/>
    </sheetView>
  </sheetViews>
  <sheetFormatPr defaultRowHeight="15" x14ac:dyDescent="0.25"/>
  <cols>
    <col min="2" max="2" width="16.140625" customWidth="1"/>
    <col min="3" max="3" width="15.42578125" customWidth="1"/>
    <col min="4" max="4" width="7.28515625" customWidth="1"/>
    <col min="5" max="5" width="24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678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679</v>
      </c>
      <c r="C6" s="211"/>
      <c r="D6" s="212"/>
      <c r="E6" s="7">
        <v>6921205.4100000001</v>
      </c>
    </row>
    <row r="7" spans="1:5" x14ac:dyDescent="0.25">
      <c r="A7" s="6" t="s">
        <v>9</v>
      </c>
      <c r="B7" s="213" t="s">
        <v>680</v>
      </c>
      <c r="C7" s="214"/>
      <c r="D7" s="215"/>
      <c r="E7" s="8">
        <v>906604.83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>
        <v>881432.68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68" t="s">
        <v>25</v>
      </c>
      <c r="C22" s="169"/>
      <c r="D22" s="17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3450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>
        <v>21722.15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7827810.2400000002</v>
      </c>
    </row>
    <row r="37" spans="1:5" x14ac:dyDescent="0.25">
      <c r="A37" s="6" t="s">
        <v>46</v>
      </c>
      <c r="B37" s="225" t="s">
        <v>682</v>
      </c>
      <c r="C37" s="226"/>
      <c r="D37" s="227"/>
      <c r="E37" s="18">
        <v>1015805.69</v>
      </c>
    </row>
    <row r="38" spans="1:5" x14ac:dyDescent="0.25">
      <c r="A38" s="6"/>
      <c r="B38" s="201" t="s">
        <v>392</v>
      </c>
      <c r="C38" s="202"/>
      <c r="D38" s="203"/>
      <c r="E38" s="19">
        <v>69502.070000000007</v>
      </c>
    </row>
    <row r="39" spans="1:5" x14ac:dyDescent="0.25">
      <c r="A39" s="6"/>
      <c r="B39" s="201" t="s">
        <v>683</v>
      </c>
      <c r="C39" s="202"/>
      <c r="D39" s="203"/>
      <c r="E39" s="10">
        <v>10811.84</v>
      </c>
    </row>
    <row r="40" spans="1:5" x14ac:dyDescent="0.25">
      <c r="A40" s="6"/>
      <c r="B40" s="234" t="s">
        <v>684</v>
      </c>
      <c r="C40" s="235"/>
      <c r="D40" s="236"/>
      <c r="E40" s="19">
        <v>54059.1</v>
      </c>
    </row>
    <row r="41" spans="1:5" x14ac:dyDescent="0.25">
      <c r="A41" s="6"/>
      <c r="B41" s="219" t="s">
        <v>685</v>
      </c>
      <c r="C41" s="220"/>
      <c r="D41" s="221"/>
      <c r="E41" s="10">
        <v>881432.68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686</v>
      </c>
      <c r="C53" s="229"/>
      <c r="D53" s="230"/>
      <c r="E53" s="20">
        <f>-E37+E36</f>
        <v>6812004.5500000007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3" sqref="I13"/>
    </sheetView>
  </sheetViews>
  <sheetFormatPr defaultRowHeight="15" x14ac:dyDescent="0.25"/>
  <cols>
    <col min="2" max="2" width="16.7109375" customWidth="1"/>
    <col min="3" max="3" width="14.140625" customWidth="1"/>
    <col min="4" max="4" width="13" customWidth="1"/>
    <col min="5" max="5" width="21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659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660</v>
      </c>
      <c r="C6" s="211"/>
      <c r="D6" s="212"/>
      <c r="E6" s="7">
        <v>24077153.73</v>
      </c>
    </row>
    <row r="7" spans="1:5" x14ac:dyDescent="0.25">
      <c r="A7" s="6" t="s">
        <v>9</v>
      </c>
      <c r="B7" s="213" t="s">
        <v>661</v>
      </c>
      <c r="C7" s="214"/>
      <c r="D7" s="215"/>
      <c r="E7" s="8">
        <v>68220.929999999993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65" t="s">
        <v>25</v>
      </c>
      <c r="C22" s="166"/>
      <c r="D22" s="16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>
        <v>64870.93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24145374.66</v>
      </c>
    </row>
    <row r="37" spans="1:5" x14ac:dyDescent="0.25">
      <c r="A37" s="6" t="s">
        <v>46</v>
      </c>
      <c r="B37" s="225" t="s">
        <v>663</v>
      </c>
      <c r="C37" s="226"/>
      <c r="D37" s="227"/>
      <c r="E37" s="18">
        <v>17224169.25</v>
      </c>
    </row>
    <row r="38" spans="1:5" x14ac:dyDescent="0.25">
      <c r="A38" s="6"/>
      <c r="B38" s="201" t="s">
        <v>664</v>
      </c>
      <c r="C38" s="202"/>
      <c r="D38" s="203"/>
      <c r="E38" s="19">
        <v>5479.43</v>
      </c>
    </row>
    <row r="39" spans="1:5" x14ac:dyDescent="0.25">
      <c r="A39" s="6"/>
      <c r="B39" s="201" t="s">
        <v>665</v>
      </c>
      <c r="C39" s="202"/>
      <c r="D39" s="203"/>
      <c r="E39" s="10">
        <v>2482776.04</v>
      </c>
    </row>
    <row r="40" spans="1:5" x14ac:dyDescent="0.25">
      <c r="A40" s="6"/>
      <c r="B40" s="234" t="s">
        <v>666</v>
      </c>
      <c r="C40" s="235"/>
      <c r="D40" s="236"/>
      <c r="E40" s="19">
        <v>321297.90000000002</v>
      </c>
    </row>
    <row r="41" spans="1:5" x14ac:dyDescent="0.25">
      <c r="A41" s="6"/>
      <c r="B41" s="219" t="s">
        <v>667</v>
      </c>
      <c r="C41" s="220"/>
      <c r="D41" s="221"/>
      <c r="E41" s="10">
        <v>5676669.3499999996</v>
      </c>
    </row>
    <row r="42" spans="1:5" x14ac:dyDescent="0.25">
      <c r="A42" s="6"/>
      <c r="B42" s="201" t="s">
        <v>668</v>
      </c>
      <c r="C42" s="202"/>
      <c r="D42" s="203"/>
      <c r="E42" s="10">
        <v>2208316.39</v>
      </c>
    </row>
    <row r="43" spans="1:5" x14ac:dyDescent="0.25">
      <c r="A43" s="6"/>
      <c r="B43" s="201" t="s">
        <v>669</v>
      </c>
      <c r="C43" s="202"/>
      <c r="D43" s="203"/>
      <c r="E43" s="10">
        <v>2829556.18</v>
      </c>
    </row>
    <row r="44" spans="1:5" x14ac:dyDescent="0.25">
      <c r="A44" s="6"/>
      <c r="B44" s="201" t="s">
        <v>670</v>
      </c>
      <c r="C44" s="202"/>
      <c r="D44" s="203"/>
      <c r="E44" s="10">
        <v>3459443.96</v>
      </c>
    </row>
    <row r="45" spans="1:5" x14ac:dyDescent="0.25">
      <c r="A45" s="6"/>
      <c r="B45" s="201" t="s">
        <v>671</v>
      </c>
      <c r="C45" s="202"/>
      <c r="D45" s="203"/>
      <c r="E45" s="10">
        <v>67200</v>
      </c>
    </row>
    <row r="46" spans="1:5" x14ac:dyDescent="0.25">
      <c r="A46" s="6"/>
      <c r="B46" s="201" t="s">
        <v>672</v>
      </c>
      <c r="C46" s="202"/>
      <c r="D46" s="203"/>
      <c r="E46" s="10">
        <v>44640</v>
      </c>
    </row>
    <row r="47" spans="1:5" x14ac:dyDescent="0.25">
      <c r="A47" s="6"/>
      <c r="B47" s="201" t="s">
        <v>673</v>
      </c>
      <c r="C47" s="202"/>
      <c r="D47" s="203"/>
      <c r="E47" s="10">
        <v>25110</v>
      </c>
    </row>
    <row r="48" spans="1:5" x14ac:dyDescent="0.25">
      <c r="A48" s="6"/>
      <c r="B48" s="201" t="s">
        <v>674</v>
      </c>
      <c r="C48" s="202"/>
      <c r="D48" s="203"/>
      <c r="E48" s="10">
        <v>60960</v>
      </c>
    </row>
    <row r="49" spans="1:5" x14ac:dyDescent="0.25">
      <c r="A49" s="6"/>
      <c r="B49" s="201" t="s">
        <v>675</v>
      </c>
      <c r="C49" s="202"/>
      <c r="D49" s="203"/>
      <c r="E49" s="10">
        <v>40320</v>
      </c>
    </row>
    <row r="50" spans="1:5" x14ac:dyDescent="0.25">
      <c r="A50" s="6"/>
      <c r="B50" s="201" t="s">
        <v>676</v>
      </c>
      <c r="C50" s="202"/>
      <c r="D50" s="203"/>
      <c r="E50" s="10">
        <v>2400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677</v>
      </c>
      <c r="C53" s="229"/>
      <c r="D53" s="230"/>
      <c r="E53" s="20">
        <f>-E37+E36</f>
        <v>6921205.4100000001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8" workbookViewId="0">
      <selection activeCell="I7" sqref="I7"/>
    </sheetView>
  </sheetViews>
  <sheetFormatPr defaultRowHeight="15" x14ac:dyDescent="0.25"/>
  <cols>
    <col min="2" max="2" width="16.7109375" customWidth="1"/>
    <col min="3" max="3" width="15.28515625" customWidth="1"/>
    <col min="4" max="4" width="15.42578125" customWidth="1"/>
    <col min="5" max="5" width="21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651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652</v>
      </c>
      <c r="C6" s="211"/>
      <c r="D6" s="212"/>
      <c r="E6" s="7">
        <v>16151343.9</v>
      </c>
    </row>
    <row r="7" spans="1:5" x14ac:dyDescent="0.25">
      <c r="A7" s="6" t="s">
        <v>9</v>
      </c>
      <c r="B7" s="213" t="s">
        <v>653</v>
      </c>
      <c r="C7" s="214"/>
      <c r="D7" s="215"/>
      <c r="E7" s="8">
        <v>14738088.83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62" t="s">
        <v>25</v>
      </c>
      <c r="C22" s="163"/>
      <c r="D22" s="16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>
        <v>2488255.5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30889432.73</v>
      </c>
    </row>
    <row r="37" spans="1:5" x14ac:dyDescent="0.25">
      <c r="A37" s="6" t="s">
        <v>46</v>
      </c>
      <c r="B37" s="225" t="s">
        <v>654</v>
      </c>
      <c r="C37" s="226"/>
      <c r="D37" s="227"/>
      <c r="E37" s="18">
        <v>6812279</v>
      </c>
    </row>
    <row r="38" spans="1:5" x14ac:dyDescent="0.25">
      <c r="A38" s="6"/>
      <c r="B38" s="201" t="s">
        <v>655</v>
      </c>
      <c r="C38" s="202"/>
      <c r="D38" s="203"/>
      <c r="E38" s="19">
        <v>6437030</v>
      </c>
    </row>
    <row r="39" spans="1:5" x14ac:dyDescent="0.25">
      <c r="A39" s="6"/>
      <c r="B39" s="201" t="s">
        <v>656</v>
      </c>
      <c r="C39" s="202"/>
      <c r="D39" s="203"/>
      <c r="E39" s="10">
        <v>364000</v>
      </c>
    </row>
    <row r="40" spans="1:5" x14ac:dyDescent="0.25">
      <c r="A40" s="6"/>
      <c r="B40" s="234" t="s">
        <v>657</v>
      </c>
      <c r="C40" s="235"/>
      <c r="D40" s="236"/>
      <c r="E40" s="19">
        <v>11249</v>
      </c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658</v>
      </c>
      <c r="C53" s="229"/>
      <c r="D53" s="230"/>
      <c r="E53" s="20">
        <f>-E37+E36</f>
        <v>24077153.73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22" sqref="H22"/>
    </sheetView>
  </sheetViews>
  <sheetFormatPr defaultRowHeight="15" x14ac:dyDescent="0.25"/>
  <cols>
    <col min="3" max="3" width="11.7109375" customWidth="1"/>
    <col min="4" max="4" width="13.7109375" customWidth="1"/>
    <col min="5" max="5" width="26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642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643</v>
      </c>
      <c r="C6" s="211"/>
      <c r="D6" s="212"/>
      <c r="E6" s="7">
        <v>10443070.02</v>
      </c>
    </row>
    <row r="7" spans="1:5" x14ac:dyDescent="0.25">
      <c r="A7" s="6" t="s">
        <v>9</v>
      </c>
      <c r="B7" s="213" t="s">
        <v>644</v>
      </c>
      <c r="C7" s="214"/>
      <c r="D7" s="215"/>
      <c r="E7" s="8">
        <v>33096479.940000001</v>
      </c>
    </row>
    <row r="8" spans="1:5" x14ac:dyDescent="0.25">
      <c r="A8" s="9">
        <v>2.1</v>
      </c>
      <c r="B8" s="201" t="s">
        <v>645</v>
      </c>
      <c r="C8" s="202"/>
      <c r="D8" s="203"/>
      <c r="E8" s="10">
        <v>25696633.710000001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9" t="s">
        <v>25</v>
      </c>
      <c r="C22" s="160"/>
      <c r="D22" s="16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>
        <v>1041204.56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43539549.960000001</v>
      </c>
    </row>
    <row r="37" spans="1:5" x14ac:dyDescent="0.25">
      <c r="A37" s="6" t="s">
        <v>46</v>
      </c>
      <c r="B37" s="225" t="s">
        <v>647</v>
      </c>
      <c r="C37" s="226"/>
      <c r="D37" s="227"/>
      <c r="E37" s="18">
        <v>27388206.059999999</v>
      </c>
    </row>
    <row r="38" spans="1:5" x14ac:dyDescent="0.25">
      <c r="A38" s="6"/>
      <c r="B38" s="201" t="s">
        <v>648</v>
      </c>
      <c r="C38" s="202"/>
      <c r="D38" s="203"/>
      <c r="E38" s="19">
        <v>661616.93000000005</v>
      </c>
    </row>
    <row r="39" spans="1:5" x14ac:dyDescent="0.25">
      <c r="A39" s="6"/>
      <c r="B39" s="201" t="s">
        <v>649</v>
      </c>
      <c r="C39" s="202"/>
      <c r="D39" s="203"/>
      <c r="E39" s="10">
        <v>26726589.129999999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650</v>
      </c>
      <c r="C53" s="229"/>
      <c r="D53" s="230"/>
      <c r="E53" s="20">
        <f>-E37+E36</f>
        <v>16151343.900000002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E49" sqref="E49"/>
    </sheetView>
  </sheetViews>
  <sheetFormatPr defaultRowHeight="15" x14ac:dyDescent="0.25"/>
  <cols>
    <col min="3" max="3" width="11.28515625" customWidth="1"/>
    <col min="4" max="4" width="28.28515625" customWidth="1"/>
    <col min="5" max="5" width="27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637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638</v>
      </c>
      <c r="C6" s="211"/>
      <c r="D6" s="212"/>
      <c r="E6" s="7">
        <v>6040160.0199999996</v>
      </c>
    </row>
    <row r="7" spans="1:5" x14ac:dyDescent="0.25">
      <c r="A7" s="6" t="s">
        <v>9</v>
      </c>
      <c r="B7" s="213" t="s">
        <v>639</v>
      </c>
      <c r="C7" s="214"/>
      <c r="D7" s="215"/>
      <c r="E7" s="8">
        <v>4402910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908935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6" t="s">
        <v>25</v>
      </c>
      <c r="C22" s="157"/>
      <c r="D22" s="15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10443070.02</v>
      </c>
    </row>
    <row r="37" spans="1:5" x14ac:dyDescent="0.25">
      <c r="A37" s="6" t="s">
        <v>46</v>
      </c>
      <c r="B37" s="225" t="s">
        <v>640</v>
      </c>
      <c r="C37" s="226"/>
      <c r="D37" s="227"/>
      <c r="E37" s="18"/>
    </row>
    <row r="38" spans="1:5" x14ac:dyDescent="0.25">
      <c r="A38" s="6"/>
      <c r="B38" s="201"/>
      <c r="C38" s="202"/>
      <c r="D38" s="203"/>
      <c r="E38" s="19"/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641</v>
      </c>
      <c r="C53" s="229"/>
      <c r="D53" s="230"/>
      <c r="E53" s="20">
        <f>-E37+E36</f>
        <v>10443070.02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4" workbookViewId="0">
      <selection activeCell="E16" sqref="E16"/>
    </sheetView>
  </sheetViews>
  <sheetFormatPr defaultRowHeight="15" x14ac:dyDescent="0.25"/>
  <cols>
    <col min="3" max="3" width="13.5703125" customWidth="1"/>
    <col min="4" max="4" width="18" customWidth="1"/>
    <col min="5" max="5" width="27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630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631</v>
      </c>
      <c r="C6" s="211"/>
      <c r="D6" s="212"/>
      <c r="E6" s="7">
        <v>6092012.0199999996</v>
      </c>
    </row>
    <row r="7" spans="1:5" x14ac:dyDescent="0.25">
      <c r="A7" s="6" t="s">
        <v>9</v>
      </c>
      <c r="B7" s="213" t="s">
        <v>632</v>
      </c>
      <c r="C7" s="214"/>
      <c r="D7" s="215"/>
      <c r="E7" s="8">
        <v>4000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6" t="s">
        <v>25</v>
      </c>
      <c r="C22" s="157"/>
      <c r="D22" s="15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6096012.0199999996</v>
      </c>
    </row>
    <row r="37" spans="1:5" x14ac:dyDescent="0.25">
      <c r="A37" s="6" t="s">
        <v>46</v>
      </c>
      <c r="B37" s="225" t="s">
        <v>633</v>
      </c>
      <c r="C37" s="226"/>
      <c r="D37" s="227"/>
      <c r="E37" s="18">
        <v>55852</v>
      </c>
    </row>
    <row r="38" spans="1:5" x14ac:dyDescent="0.25">
      <c r="A38" s="6"/>
      <c r="B38" s="201" t="s">
        <v>634</v>
      </c>
      <c r="C38" s="202"/>
      <c r="D38" s="203"/>
      <c r="E38" s="19">
        <v>54852</v>
      </c>
    </row>
    <row r="39" spans="1:5" x14ac:dyDescent="0.25">
      <c r="A39" s="6"/>
      <c r="B39" s="201" t="s">
        <v>635</v>
      </c>
      <c r="C39" s="202"/>
      <c r="D39" s="203"/>
      <c r="E39" s="10">
        <v>1000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636</v>
      </c>
      <c r="C53" s="229"/>
      <c r="D53" s="230"/>
      <c r="E53" s="20">
        <f>-E37+E36</f>
        <v>6040160.0199999996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43" workbookViewId="0">
      <selection activeCell="B47" sqref="B47:D47"/>
    </sheetView>
  </sheetViews>
  <sheetFormatPr defaultRowHeight="15" x14ac:dyDescent="0.25"/>
  <cols>
    <col min="3" max="3" width="15.140625" customWidth="1"/>
    <col min="4" max="4" width="15.85546875" customWidth="1"/>
    <col min="5" max="5" width="27.28515625" customWidth="1"/>
  </cols>
  <sheetData>
    <row r="1" spans="1:5" x14ac:dyDescent="0.25">
      <c r="A1" t="s">
        <v>0</v>
      </c>
      <c r="B1" s="1" t="s">
        <v>1</v>
      </c>
      <c r="C1" s="1"/>
      <c r="D1" s="1"/>
      <c r="E1" s="1"/>
    </row>
    <row r="2" spans="1:5" x14ac:dyDescent="0.25">
      <c r="A2" s="204" t="s">
        <v>2</v>
      </c>
      <c r="B2" s="205"/>
      <c r="C2" s="2" t="s">
        <v>622</v>
      </c>
      <c r="D2" s="206" t="s">
        <v>4</v>
      </c>
      <c r="E2" s="207"/>
    </row>
    <row r="3" spans="1:5" x14ac:dyDescent="0.25">
      <c r="A3" s="3"/>
      <c r="B3" s="4"/>
      <c r="C3" s="4"/>
      <c r="D3" s="4"/>
    </row>
    <row r="4" spans="1:5" x14ac:dyDescent="0.25">
      <c r="A4" s="208" t="s">
        <v>5</v>
      </c>
      <c r="B4" s="209"/>
      <c r="C4" s="209"/>
      <c r="D4" s="209"/>
      <c r="E4" s="5" t="s">
        <v>6</v>
      </c>
    </row>
    <row r="5" spans="1:5" x14ac:dyDescent="0.25">
      <c r="A5" s="6" t="s">
        <v>7</v>
      </c>
      <c r="B5" s="210" t="s">
        <v>623</v>
      </c>
      <c r="C5" s="211"/>
      <c r="D5" s="212"/>
      <c r="E5" s="7">
        <v>5483186.6100000003</v>
      </c>
    </row>
    <row r="6" spans="1:5" x14ac:dyDescent="0.25">
      <c r="A6" s="6" t="s">
        <v>9</v>
      </c>
      <c r="B6" s="213" t="s">
        <v>624</v>
      </c>
      <c r="C6" s="214"/>
      <c r="D6" s="215"/>
      <c r="E6" s="8">
        <v>1040586.46</v>
      </c>
    </row>
    <row r="7" spans="1:5" x14ac:dyDescent="0.25">
      <c r="A7" s="9">
        <v>2.1</v>
      </c>
      <c r="B7" s="201" t="s">
        <v>571</v>
      </c>
      <c r="C7" s="202"/>
      <c r="D7" s="203"/>
      <c r="E7" s="10" t="s">
        <v>0</v>
      </c>
    </row>
    <row r="8" spans="1:5" x14ac:dyDescent="0.25">
      <c r="A8" s="9">
        <v>2.2000000000000002</v>
      </c>
      <c r="B8" s="201" t="s">
        <v>12</v>
      </c>
      <c r="C8" s="202"/>
      <c r="D8" s="203"/>
      <c r="E8" s="10" t="s">
        <v>0</v>
      </c>
    </row>
    <row r="9" spans="1:5" x14ac:dyDescent="0.25">
      <c r="A9" s="11">
        <v>2.2999999999999998</v>
      </c>
      <c r="B9" s="201" t="s">
        <v>13</v>
      </c>
      <c r="C9" s="202"/>
      <c r="D9" s="203"/>
      <c r="E9" s="10">
        <v>1019986.46</v>
      </c>
    </row>
    <row r="10" spans="1:5" x14ac:dyDescent="0.25">
      <c r="A10" s="11">
        <v>2.4</v>
      </c>
      <c r="B10" s="201" t="s">
        <v>14</v>
      </c>
      <c r="C10" s="202"/>
      <c r="D10" s="203"/>
      <c r="E10" s="10" t="s">
        <v>0</v>
      </c>
    </row>
    <row r="11" spans="1:5" x14ac:dyDescent="0.25">
      <c r="A11" s="9">
        <v>2.4</v>
      </c>
      <c r="B11" s="201" t="s">
        <v>15</v>
      </c>
      <c r="C11" s="202"/>
      <c r="D11" s="203"/>
      <c r="E11" s="10" t="s">
        <v>0</v>
      </c>
    </row>
    <row r="12" spans="1:5" x14ac:dyDescent="0.25">
      <c r="A12" s="9">
        <v>2.5</v>
      </c>
      <c r="B12" s="201" t="s">
        <v>16</v>
      </c>
      <c r="C12" s="202"/>
      <c r="D12" s="203"/>
      <c r="E12" s="10"/>
    </row>
    <row r="13" spans="1:5" x14ac:dyDescent="0.25">
      <c r="A13" s="9">
        <v>2.6</v>
      </c>
      <c r="B13" s="201" t="s">
        <v>17</v>
      </c>
      <c r="C13" s="202"/>
      <c r="D13" s="203"/>
      <c r="E13" s="10"/>
    </row>
    <row r="14" spans="1:5" x14ac:dyDescent="0.25">
      <c r="A14" s="9">
        <v>2.7</v>
      </c>
      <c r="B14" s="201" t="s">
        <v>454</v>
      </c>
      <c r="C14" s="202"/>
      <c r="D14" s="203"/>
      <c r="E14" s="10"/>
    </row>
    <row r="15" spans="1:5" x14ac:dyDescent="0.25">
      <c r="A15" s="9">
        <v>2.8</v>
      </c>
      <c r="B15" s="201" t="s">
        <v>19</v>
      </c>
      <c r="C15" s="202"/>
      <c r="D15" s="203"/>
      <c r="E15" s="10" t="s">
        <v>0</v>
      </c>
    </row>
    <row r="16" spans="1:5" x14ac:dyDescent="0.25">
      <c r="A16" s="9">
        <v>2.9</v>
      </c>
      <c r="B16" s="201" t="s">
        <v>20</v>
      </c>
      <c r="C16" s="202"/>
      <c r="D16" s="203"/>
      <c r="E16" s="10" t="s">
        <v>0</v>
      </c>
    </row>
    <row r="17" spans="1:5" x14ac:dyDescent="0.25">
      <c r="A17" s="12">
        <v>2.1</v>
      </c>
      <c r="B17" s="201" t="s">
        <v>21</v>
      </c>
      <c r="C17" s="202"/>
      <c r="D17" s="203"/>
      <c r="E17" s="10" t="s">
        <v>0</v>
      </c>
    </row>
    <row r="18" spans="1:5" x14ac:dyDescent="0.25">
      <c r="A18" s="9">
        <v>2.11</v>
      </c>
      <c r="B18" s="201" t="s">
        <v>22</v>
      </c>
      <c r="C18" s="202"/>
      <c r="D18" s="203"/>
      <c r="E18" s="10" t="s">
        <v>0</v>
      </c>
    </row>
    <row r="19" spans="1:5" x14ac:dyDescent="0.25">
      <c r="A19" s="9">
        <v>2.12</v>
      </c>
      <c r="B19" s="201" t="s">
        <v>484</v>
      </c>
      <c r="C19" s="202"/>
      <c r="D19" s="203"/>
      <c r="E19" s="10" t="s">
        <v>0</v>
      </c>
    </row>
    <row r="20" spans="1:5" x14ac:dyDescent="0.25">
      <c r="A20" s="9">
        <v>2.13</v>
      </c>
      <c r="B20" s="216" t="s">
        <v>572</v>
      </c>
      <c r="C20" s="217"/>
      <c r="D20" s="218"/>
      <c r="E20" s="10" t="s">
        <v>0</v>
      </c>
    </row>
    <row r="21" spans="1:5" x14ac:dyDescent="0.25">
      <c r="A21" s="9">
        <v>2.14</v>
      </c>
      <c r="B21" s="156" t="s">
        <v>25</v>
      </c>
      <c r="C21" s="157"/>
      <c r="D21" s="158"/>
      <c r="E21" s="10" t="s">
        <v>0</v>
      </c>
    </row>
    <row r="22" spans="1:5" x14ac:dyDescent="0.25">
      <c r="A22" s="9">
        <v>2.15</v>
      </c>
      <c r="B22" s="201" t="s">
        <v>26</v>
      </c>
      <c r="C22" s="202"/>
      <c r="D22" s="203"/>
      <c r="E22" s="10">
        <v>5000</v>
      </c>
    </row>
    <row r="23" spans="1:5" x14ac:dyDescent="0.25">
      <c r="A23" s="9">
        <v>2.16</v>
      </c>
      <c r="B23" s="201" t="s">
        <v>27</v>
      </c>
      <c r="C23" s="202"/>
      <c r="D23" s="203"/>
      <c r="E23" s="10"/>
    </row>
    <row r="24" spans="1:5" x14ac:dyDescent="0.25">
      <c r="A24" s="9">
        <v>2.17</v>
      </c>
      <c r="B24" s="201" t="s">
        <v>28</v>
      </c>
      <c r="C24" s="202"/>
      <c r="D24" s="203"/>
      <c r="E24" s="10" t="s">
        <v>0</v>
      </c>
    </row>
    <row r="25" spans="1:5" x14ac:dyDescent="0.25">
      <c r="A25" s="9">
        <v>2.1800000000000002</v>
      </c>
      <c r="B25" s="201" t="s">
        <v>29</v>
      </c>
      <c r="C25" s="202"/>
      <c r="D25" s="203"/>
      <c r="E25" s="10" t="s">
        <v>0</v>
      </c>
    </row>
    <row r="26" spans="1:5" x14ac:dyDescent="0.25">
      <c r="A26" s="9">
        <v>2.19</v>
      </c>
      <c r="B26" s="201" t="s">
        <v>498</v>
      </c>
      <c r="C26" s="202"/>
      <c r="D26" s="203"/>
      <c r="E26" s="10"/>
    </row>
    <row r="27" spans="1:5" x14ac:dyDescent="0.25">
      <c r="A27" s="9">
        <v>2.2000000000000002</v>
      </c>
      <c r="B27" s="201" t="s">
        <v>31</v>
      </c>
      <c r="C27" s="202"/>
      <c r="D27" s="203"/>
      <c r="E27" s="10" t="s">
        <v>0</v>
      </c>
    </row>
    <row r="28" spans="1:5" x14ac:dyDescent="0.25">
      <c r="A28" s="11" t="s">
        <v>32</v>
      </c>
      <c r="B28" s="201" t="s">
        <v>33</v>
      </c>
      <c r="C28" s="202"/>
      <c r="D28" s="203"/>
      <c r="E28" s="10"/>
    </row>
    <row r="29" spans="1:5" x14ac:dyDescent="0.25">
      <c r="A29" s="9">
        <v>2.2200000000000002</v>
      </c>
      <c r="B29" s="201" t="s">
        <v>34</v>
      </c>
      <c r="C29" s="202"/>
      <c r="D29" s="203"/>
      <c r="E29" s="10" t="s">
        <v>0</v>
      </c>
    </row>
    <row r="30" spans="1:5" x14ac:dyDescent="0.25">
      <c r="A30" s="11" t="s">
        <v>35</v>
      </c>
      <c r="B30" s="201" t="s">
        <v>573</v>
      </c>
      <c r="C30" s="202"/>
      <c r="D30" s="203"/>
      <c r="E30" s="10" t="s">
        <v>0</v>
      </c>
    </row>
    <row r="31" spans="1:5" x14ac:dyDescent="0.25">
      <c r="A31" s="16" t="s">
        <v>37</v>
      </c>
      <c r="B31" s="201" t="s">
        <v>34</v>
      </c>
      <c r="C31" s="202"/>
      <c r="D31" s="203"/>
      <c r="E31" s="10"/>
    </row>
    <row r="32" spans="1:5" x14ac:dyDescent="0.25">
      <c r="A32" s="11" t="s">
        <v>38</v>
      </c>
      <c r="B32" s="201" t="s">
        <v>39</v>
      </c>
      <c r="C32" s="202"/>
      <c r="D32" s="203"/>
      <c r="E32" s="10" t="s">
        <v>0</v>
      </c>
    </row>
    <row r="33" spans="1:5" x14ac:dyDescent="0.25">
      <c r="A33" s="11" t="s">
        <v>40</v>
      </c>
      <c r="B33" s="201" t="s">
        <v>625</v>
      </c>
      <c r="C33" s="202"/>
      <c r="D33" s="203"/>
      <c r="E33" s="10">
        <v>15600</v>
      </c>
    </row>
    <row r="34" spans="1:5" x14ac:dyDescent="0.25">
      <c r="A34" s="11" t="s">
        <v>42</v>
      </c>
      <c r="B34" s="201" t="s">
        <v>43</v>
      </c>
      <c r="C34" s="202"/>
      <c r="D34" s="203"/>
      <c r="E34" s="10"/>
    </row>
    <row r="35" spans="1:5" x14ac:dyDescent="0.25">
      <c r="A35" s="6" t="s">
        <v>44</v>
      </c>
      <c r="B35" s="210" t="s">
        <v>45</v>
      </c>
      <c r="C35" s="211"/>
      <c r="D35" s="212"/>
      <c r="E35" s="17">
        <f>+E6+E5</f>
        <v>6523773.0700000003</v>
      </c>
    </row>
    <row r="36" spans="1:5" x14ac:dyDescent="0.25">
      <c r="A36" s="6" t="s">
        <v>46</v>
      </c>
      <c r="B36" s="225" t="s">
        <v>626</v>
      </c>
      <c r="C36" s="226"/>
      <c r="D36" s="227"/>
      <c r="E36" s="18">
        <v>431761.05</v>
      </c>
    </row>
    <row r="37" spans="1:5" x14ac:dyDescent="0.25">
      <c r="A37" s="6"/>
      <c r="B37" s="201" t="s">
        <v>392</v>
      </c>
      <c r="C37" s="202"/>
      <c r="D37" s="203"/>
      <c r="E37" s="19">
        <v>66884.55</v>
      </c>
    </row>
    <row r="38" spans="1:5" x14ac:dyDescent="0.25">
      <c r="A38" s="6"/>
      <c r="B38" s="201" t="s">
        <v>627</v>
      </c>
      <c r="C38" s="202"/>
      <c r="D38" s="203"/>
      <c r="E38" s="10">
        <v>16252.5</v>
      </c>
    </row>
    <row r="39" spans="1:5" x14ac:dyDescent="0.25">
      <c r="A39" s="6"/>
      <c r="B39" s="234" t="s">
        <v>628</v>
      </c>
      <c r="C39" s="235"/>
      <c r="D39" s="236"/>
      <c r="E39" s="19">
        <v>348624</v>
      </c>
    </row>
    <row r="40" spans="1:5" x14ac:dyDescent="0.25">
      <c r="A40" s="6"/>
      <c r="B40" s="219"/>
      <c r="C40" s="220"/>
      <c r="D40" s="221"/>
      <c r="E40" s="10"/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31" t="s">
        <v>0</v>
      </c>
      <c r="C51" s="232"/>
      <c r="D51" s="233"/>
      <c r="E51" s="10" t="s">
        <v>0</v>
      </c>
    </row>
    <row r="52" spans="1:5" x14ac:dyDescent="0.25">
      <c r="A52" s="6" t="s">
        <v>0</v>
      </c>
      <c r="B52" s="228" t="s">
        <v>629</v>
      </c>
      <c r="C52" s="229"/>
      <c r="D52" s="230"/>
      <c r="E52" s="20">
        <f>-E36+E35</f>
        <v>6092012.0200000005</v>
      </c>
    </row>
  </sheetData>
  <mergeCells count="50">
    <mergeCell ref="B51:D51"/>
    <mergeCell ref="B52:D52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D7"/>
    <mergeCell ref="A2:B2"/>
    <mergeCell ref="D2:E2"/>
    <mergeCell ref="A4:D4"/>
    <mergeCell ref="B5:D5"/>
    <mergeCell ref="B6:D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7" sqref="I7"/>
    </sheetView>
  </sheetViews>
  <sheetFormatPr defaultRowHeight="15" x14ac:dyDescent="0.25"/>
  <cols>
    <col min="3" max="3" width="12.5703125" customWidth="1"/>
    <col min="4" max="4" width="12.85546875" customWidth="1"/>
    <col min="5" max="5" width="27.28515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1969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1970</v>
      </c>
      <c r="C7" s="211"/>
      <c r="D7" s="212"/>
      <c r="E7" s="7">
        <v>42088771.380000003</v>
      </c>
    </row>
    <row r="8" spans="1:5" x14ac:dyDescent="0.25">
      <c r="A8" s="6" t="s">
        <v>9</v>
      </c>
      <c r="B8" s="213" t="s">
        <v>1971</v>
      </c>
      <c r="C8" s="214"/>
      <c r="D8" s="215"/>
      <c r="E8" s="8">
        <v>302050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1924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1925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1944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1926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2050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>
        <v>300000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42390821.380000003</v>
      </c>
    </row>
    <row r="41" spans="1:5" x14ac:dyDescent="0.25">
      <c r="A41" s="6" t="s">
        <v>46</v>
      </c>
      <c r="B41" s="225" t="s">
        <v>1972</v>
      </c>
      <c r="C41" s="226"/>
      <c r="D41" s="227"/>
      <c r="E41" s="18">
        <v>500</v>
      </c>
    </row>
    <row r="42" spans="1:5" x14ac:dyDescent="0.25">
      <c r="A42" s="6"/>
      <c r="B42" s="201" t="s">
        <v>1973</v>
      </c>
      <c r="C42" s="202"/>
      <c r="D42" s="203"/>
      <c r="E42" s="19">
        <v>500</v>
      </c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1974</v>
      </c>
      <c r="C57" s="229"/>
      <c r="D57" s="230"/>
      <c r="E57" s="20">
        <f>-E41+E40</f>
        <v>42390321.380000003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K16" sqref="K16"/>
    </sheetView>
  </sheetViews>
  <sheetFormatPr defaultRowHeight="15" x14ac:dyDescent="0.25"/>
  <cols>
    <col min="2" max="2" width="16.42578125" customWidth="1"/>
    <col min="3" max="3" width="13.42578125" customWidth="1"/>
    <col min="4" max="4" width="15" customWidth="1"/>
    <col min="5" max="5" width="20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613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614</v>
      </c>
      <c r="C6" s="211"/>
      <c r="D6" s="212"/>
      <c r="E6" s="7">
        <v>7676859.5300000003</v>
      </c>
    </row>
    <row r="7" spans="1:5" x14ac:dyDescent="0.25">
      <c r="A7" s="6" t="s">
        <v>9</v>
      </c>
      <c r="B7" s="213" t="s">
        <v>615</v>
      </c>
      <c r="C7" s="214"/>
      <c r="D7" s="215"/>
      <c r="E7" s="8">
        <v>3156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3" t="s">
        <v>25</v>
      </c>
      <c r="C22" s="154"/>
      <c r="D22" s="15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616</v>
      </c>
      <c r="C34" s="202"/>
      <c r="D34" s="203"/>
      <c r="E34" s="10">
        <v>256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7680015.5300000003</v>
      </c>
    </row>
    <row r="37" spans="1:5" x14ac:dyDescent="0.25">
      <c r="A37" s="6" t="s">
        <v>46</v>
      </c>
      <c r="B37" s="225" t="s">
        <v>617</v>
      </c>
      <c r="C37" s="226"/>
      <c r="D37" s="227"/>
      <c r="E37" s="18">
        <v>2196828.92</v>
      </c>
    </row>
    <row r="38" spans="1:5" x14ac:dyDescent="0.25">
      <c r="A38" s="6"/>
      <c r="B38" s="201" t="s">
        <v>618</v>
      </c>
      <c r="C38" s="202"/>
      <c r="D38" s="203"/>
      <c r="E38" s="19">
        <v>2964.6</v>
      </c>
    </row>
    <row r="39" spans="1:5" x14ac:dyDescent="0.25">
      <c r="A39" s="6"/>
      <c r="B39" s="201" t="s">
        <v>619</v>
      </c>
      <c r="C39" s="202"/>
      <c r="D39" s="203"/>
      <c r="E39" s="10">
        <v>1652.4</v>
      </c>
    </row>
    <row r="40" spans="1:5" x14ac:dyDescent="0.25">
      <c r="A40" s="6"/>
      <c r="B40" s="234" t="s">
        <v>456</v>
      </c>
      <c r="C40" s="235"/>
      <c r="D40" s="236"/>
      <c r="E40" s="19">
        <v>2189611.92</v>
      </c>
    </row>
    <row r="41" spans="1:5" x14ac:dyDescent="0.25">
      <c r="A41" s="6"/>
      <c r="B41" s="219" t="s">
        <v>620</v>
      </c>
      <c r="C41" s="220"/>
      <c r="D41" s="221"/>
      <c r="E41" s="10">
        <v>2600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621</v>
      </c>
      <c r="C53" s="229"/>
      <c r="D53" s="230"/>
      <c r="E53" s="20">
        <f>-E37+E36</f>
        <v>5483186.6100000003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10" workbookViewId="0">
      <selection activeCell="L17" sqref="L17"/>
    </sheetView>
  </sheetViews>
  <sheetFormatPr defaultRowHeight="15" x14ac:dyDescent="0.25"/>
  <cols>
    <col min="2" max="2" width="15.5703125" customWidth="1"/>
    <col min="3" max="3" width="13.5703125" customWidth="1"/>
    <col min="4" max="4" width="16.42578125" customWidth="1"/>
    <col min="5" max="5" width="21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602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603</v>
      </c>
      <c r="C6" s="211"/>
      <c r="D6" s="212"/>
      <c r="E6" s="7">
        <v>9373299.6199999992</v>
      </c>
    </row>
    <row r="7" spans="1:5" x14ac:dyDescent="0.25">
      <c r="A7" s="6" t="s">
        <v>9</v>
      </c>
      <c r="B7" s="213" t="s">
        <v>604</v>
      </c>
      <c r="C7" s="214"/>
      <c r="D7" s="215"/>
      <c r="E7" s="8">
        <v>3000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0" t="s">
        <v>25</v>
      </c>
      <c r="C22" s="151"/>
      <c r="D22" s="15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584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9376299.6199999992</v>
      </c>
    </row>
    <row r="37" spans="1:5" x14ac:dyDescent="0.25">
      <c r="A37" s="6" t="s">
        <v>46</v>
      </c>
      <c r="B37" s="225" t="s">
        <v>605</v>
      </c>
      <c r="C37" s="226"/>
      <c r="D37" s="227"/>
      <c r="E37" s="18">
        <v>1699440.09</v>
      </c>
    </row>
    <row r="38" spans="1:5" x14ac:dyDescent="0.25">
      <c r="A38" s="6"/>
      <c r="B38" s="201" t="s">
        <v>606</v>
      </c>
      <c r="C38" s="202"/>
      <c r="D38" s="203"/>
      <c r="E38" s="19">
        <v>608</v>
      </c>
    </row>
    <row r="39" spans="1:5" x14ac:dyDescent="0.25">
      <c r="A39" s="6"/>
      <c r="B39" s="201" t="s">
        <v>607</v>
      </c>
      <c r="C39" s="202"/>
      <c r="D39" s="203"/>
      <c r="E39" s="10">
        <v>468</v>
      </c>
    </row>
    <row r="40" spans="1:5" x14ac:dyDescent="0.25">
      <c r="A40" s="6"/>
      <c r="B40" s="234" t="s">
        <v>608</v>
      </c>
      <c r="C40" s="235"/>
      <c r="D40" s="236"/>
      <c r="E40" s="19">
        <v>206892.81</v>
      </c>
    </row>
    <row r="41" spans="1:5" x14ac:dyDescent="0.25">
      <c r="A41" s="6"/>
      <c r="B41" s="219" t="s">
        <v>609</v>
      </c>
      <c r="C41" s="220"/>
      <c r="D41" s="221"/>
      <c r="E41" s="10">
        <v>983106.79</v>
      </c>
    </row>
    <row r="42" spans="1:5" x14ac:dyDescent="0.25">
      <c r="A42" s="6"/>
      <c r="B42" s="201" t="s">
        <v>610</v>
      </c>
      <c r="C42" s="202"/>
      <c r="D42" s="203"/>
      <c r="E42" s="10">
        <v>485074.97</v>
      </c>
    </row>
    <row r="43" spans="1:5" x14ac:dyDescent="0.25">
      <c r="A43" s="6"/>
      <c r="B43" s="201" t="s">
        <v>611</v>
      </c>
      <c r="C43" s="202"/>
      <c r="D43" s="203"/>
      <c r="E43" s="10">
        <v>23289.52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612</v>
      </c>
      <c r="C53" s="229"/>
      <c r="D53" s="230"/>
      <c r="E53" s="20">
        <f>-E37+E36</f>
        <v>7676859.5299999993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E49" sqref="E49"/>
    </sheetView>
  </sheetViews>
  <sheetFormatPr defaultRowHeight="15" x14ac:dyDescent="0.25"/>
  <cols>
    <col min="3" max="3" width="12" customWidth="1"/>
    <col min="4" max="4" width="13.140625" customWidth="1"/>
    <col min="5" max="5" width="27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596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597</v>
      </c>
      <c r="C6" s="211"/>
      <c r="D6" s="212"/>
      <c r="E6" s="7">
        <v>9165786.8100000005</v>
      </c>
    </row>
    <row r="7" spans="1:5" x14ac:dyDescent="0.25">
      <c r="A7" s="6" t="s">
        <v>9</v>
      </c>
      <c r="B7" s="213" t="s">
        <v>598</v>
      </c>
      <c r="C7" s="214"/>
      <c r="D7" s="215"/>
      <c r="E7" s="8">
        <v>209792.81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47" t="s">
        <v>25</v>
      </c>
      <c r="C22" s="148"/>
      <c r="D22" s="14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584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9375579.620000001</v>
      </c>
    </row>
    <row r="37" spans="1:5" x14ac:dyDescent="0.25">
      <c r="A37" s="6" t="s">
        <v>46</v>
      </c>
      <c r="B37" s="225" t="s">
        <v>599</v>
      </c>
      <c r="C37" s="226"/>
      <c r="D37" s="227"/>
      <c r="E37" s="18">
        <v>2280</v>
      </c>
    </row>
    <row r="38" spans="1:5" x14ac:dyDescent="0.25">
      <c r="A38" s="6"/>
      <c r="B38" s="201" t="s">
        <v>600</v>
      </c>
      <c r="C38" s="202"/>
      <c r="D38" s="203"/>
      <c r="E38" s="19">
        <v>2280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601</v>
      </c>
      <c r="C53" s="229"/>
      <c r="D53" s="230"/>
      <c r="E53" s="20">
        <f>-E37+E36</f>
        <v>9373299.620000001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K20" sqref="K20"/>
    </sheetView>
  </sheetViews>
  <sheetFormatPr defaultRowHeight="15" x14ac:dyDescent="0.25"/>
  <cols>
    <col min="2" max="2" width="17.140625" customWidth="1"/>
    <col min="3" max="3" width="12.7109375" customWidth="1"/>
    <col min="4" max="4" width="12.5703125" customWidth="1"/>
    <col min="5" max="5" width="22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590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591</v>
      </c>
      <c r="C6" s="211"/>
      <c r="D6" s="212"/>
      <c r="E6" s="7">
        <v>11788620.77</v>
      </c>
    </row>
    <row r="7" spans="1:5" x14ac:dyDescent="0.25">
      <c r="A7" s="6" t="s">
        <v>9</v>
      </c>
      <c r="B7" s="213" t="s">
        <v>592</v>
      </c>
      <c r="C7" s="214"/>
      <c r="D7" s="215"/>
      <c r="E7" s="8">
        <v>4500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44" t="s">
        <v>25</v>
      </c>
      <c r="C22" s="145"/>
      <c r="D22" s="14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4500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584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11793120.77</v>
      </c>
    </row>
    <row r="37" spans="1:5" x14ac:dyDescent="0.25">
      <c r="A37" s="6" t="s">
        <v>46</v>
      </c>
      <c r="B37" s="225" t="s">
        <v>593</v>
      </c>
      <c r="C37" s="226"/>
      <c r="D37" s="227"/>
      <c r="E37" s="18">
        <f>+E38+E39</f>
        <v>2627333.96</v>
      </c>
    </row>
    <row r="38" spans="1:5" x14ac:dyDescent="0.25">
      <c r="A38" s="6"/>
      <c r="B38" s="201" t="s">
        <v>594</v>
      </c>
      <c r="C38" s="202"/>
      <c r="D38" s="203"/>
      <c r="E38" s="19">
        <v>500</v>
      </c>
    </row>
    <row r="39" spans="1:5" x14ac:dyDescent="0.25">
      <c r="A39" s="6"/>
      <c r="B39" s="201" t="s">
        <v>456</v>
      </c>
      <c r="C39" s="202"/>
      <c r="D39" s="203"/>
      <c r="E39" s="10">
        <v>2626833.96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595</v>
      </c>
      <c r="C53" s="229"/>
      <c r="D53" s="230"/>
      <c r="E53" s="20">
        <f>-E37+E36</f>
        <v>9165786.8099999987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7" sqref="J17"/>
    </sheetView>
  </sheetViews>
  <sheetFormatPr defaultRowHeight="15" x14ac:dyDescent="0.25"/>
  <cols>
    <col min="2" max="2" width="15" customWidth="1"/>
    <col min="3" max="3" width="12.5703125" customWidth="1"/>
    <col min="4" max="4" width="13.85546875" customWidth="1"/>
    <col min="5" max="5" width="21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581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582</v>
      </c>
      <c r="C6" s="211"/>
      <c r="D6" s="212"/>
      <c r="E6" s="7">
        <v>11877052.74</v>
      </c>
    </row>
    <row r="7" spans="1:5" x14ac:dyDescent="0.25">
      <c r="A7" s="6" t="s">
        <v>9</v>
      </c>
      <c r="B7" s="213" t="s">
        <v>583</v>
      </c>
      <c r="C7" s="214"/>
      <c r="D7" s="215"/>
      <c r="E7" s="8">
        <v>402281.43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>
        <v>389082</v>
      </c>
    </row>
    <row r="22" spans="1:5" x14ac:dyDescent="0.25">
      <c r="A22" s="9">
        <v>2.14</v>
      </c>
      <c r="B22" s="141" t="s">
        <v>25</v>
      </c>
      <c r="C22" s="142"/>
      <c r="D22" s="14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584</v>
      </c>
      <c r="C34" s="202"/>
      <c r="D34" s="203"/>
      <c r="E34" s="10">
        <v>8849.43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12279334.17</v>
      </c>
    </row>
    <row r="37" spans="1:5" x14ac:dyDescent="0.25">
      <c r="A37" s="6" t="s">
        <v>46</v>
      </c>
      <c r="B37" s="225" t="s">
        <v>585</v>
      </c>
      <c r="C37" s="226"/>
      <c r="D37" s="227"/>
      <c r="E37" s="18">
        <v>490713.4</v>
      </c>
    </row>
    <row r="38" spans="1:5" x14ac:dyDescent="0.25">
      <c r="A38" s="6"/>
      <c r="B38" s="201" t="s">
        <v>586</v>
      </c>
      <c r="C38" s="202"/>
      <c r="D38" s="203"/>
      <c r="E38" s="19">
        <v>21081</v>
      </c>
    </row>
    <row r="39" spans="1:5" x14ac:dyDescent="0.25">
      <c r="A39" s="6"/>
      <c r="B39" s="201" t="s">
        <v>587</v>
      </c>
      <c r="C39" s="202"/>
      <c r="D39" s="203"/>
      <c r="E39" s="10">
        <v>319332.40000000002</v>
      </c>
    </row>
    <row r="40" spans="1:5" x14ac:dyDescent="0.25">
      <c r="A40" s="6"/>
      <c r="B40" s="234" t="s">
        <v>588</v>
      </c>
      <c r="C40" s="235"/>
      <c r="D40" s="236"/>
      <c r="E40" s="19">
        <v>150300</v>
      </c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589</v>
      </c>
      <c r="C53" s="229"/>
      <c r="D53" s="230"/>
      <c r="E53" s="20">
        <f>-E37+E36</f>
        <v>11788620.77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N7" sqref="N7"/>
    </sheetView>
  </sheetViews>
  <sheetFormatPr defaultRowHeight="15" x14ac:dyDescent="0.25"/>
  <cols>
    <col min="2" max="2" width="19.28515625" customWidth="1"/>
    <col min="3" max="3" width="14" customWidth="1"/>
    <col min="4" max="4" width="15.28515625" customWidth="1"/>
    <col min="5" max="5" width="22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568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569</v>
      </c>
      <c r="C6" s="211"/>
      <c r="D6" s="212"/>
      <c r="E6" s="7">
        <v>20494809.920000002</v>
      </c>
    </row>
    <row r="7" spans="1:5" x14ac:dyDescent="0.25">
      <c r="A7" s="6" t="s">
        <v>9</v>
      </c>
      <c r="B7" s="213" t="s">
        <v>570</v>
      </c>
      <c r="C7" s="214"/>
      <c r="D7" s="215"/>
      <c r="E7" s="8">
        <v>34391268.619999997</v>
      </c>
    </row>
    <row r="8" spans="1:5" x14ac:dyDescent="0.25">
      <c r="A8" s="9">
        <v>2.1</v>
      </c>
      <c r="B8" s="201" t="s">
        <v>571</v>
      </c>
      <c r="C8" s="202"/>
      <c r="D8" s="203"/>
      <c r="E8" s="10">
        <v>30415182.82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38" t="s">
        <v>25</v>
      </c>
      <c r="C22" s="139"/>
      <c r="D22" s="14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>
        <v>3667235.8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54886078.539999999</v>
      </c>
    </row>
    <row r="37" spans="1:5" x14ac:dyDescent="0.25">
      <c r="A37" s="6" t="s">
        <v>46</v>
      </c>
      <c r="B37" s="225" t="s">
        <v>574</v>
      </c>
      <c r="C37" s="226"/>
      <c r="D37" s="227"/>
      <c r="E37" s="18">
        <v>43009025.799999997</v>
      </c>
    </row>
    <row r="38" spans="1:5" x14ac:dyDescent="0.25">
      <c r="A38" s="6"/>
      <c r="B38" s="201" t="s">
        <v>575</v>
      </c>
      <c r="C38" s="202"/>
      <c r="D38" s="203"/>
      <c r="E38" s="19">
        <v>34061337.939999998</v>
      </c>
    </row>
    <row r="39" spans="1:5" x14ac:dyDescent="0.25">
      <c r="A39" s="6"/>
      <c r="B39" s="201" t="s">
        <v>176</v>
      </c>
      <c r="C39" s="202"/>
      <c r="D39" s="203"/>
      <c r="E39" s="10">
        <v>39135.370000000003</v>
      </c>
    </row>
    <row r="40" spans="1:5" x14ac:dyDescent="0.25">
      <c r="A40" s="6"/>
      <c r="B40" s="234" t="s">
        <v>576</v>
      </c>
      <c r="C40" s="235"/>
      <c r="D40" s="236"/>
      <c r="E40" s="19">
        <v>256329.11</v>
      </c>
    </row>
    <row r="41" spans="1:5" x14ac:dyDescent="0.25">
      <c r="A41" s="6"/>
      <c r="B41" s="219" t="s">
        <v>577</v>
      </c>
      <c r="C41" s="220"/>
      <c r="D41" s="221"/>
      <c r="E41" s="10">
        <v>8257021.3799999999</v>
      </c>
    </row>
    <row r="42" spans="1:5" x14ac:dyDescent="0.25">
      <c r="A42" s="6"/>
      <c r="B42" s="201" t="s">
        <v>578</v>
      </c>
      <c r="C42" s="202"/>
      <c r="D42" s="203"/>
      <c r="E42" s="10">
        <v>389082</v>
      </c>
    </row>
    <row r="43" spans="1:5" x14ac:dyDescent="0.25">
      <c r="A43" s="6"/>
      <c r="B43" s="201" t="s">
        <v>579</v>
      </c>
      <c r="C43" s="202"/>
      <c r="D43" s="203"/>
      <c r="E43" s="10">
        <v>6120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580</v>
      </c>
      <c r="C53" s="229"/>
      <c r="D53" s="230"/>
      <c r="E53" s="20">
        <f>-E37+E36</f>
        <v>11877052.740000002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24" sqref="L24"/>
    </sheetView>
  </sheetViews>
  <sheetFormatPr defaultRowHeight="15" x14ac:dyDescent="0.25"/>
  <cols>
    <col min="2" max="2" width="16.140625" customWidth="1"/>
    <col min="3" max="3" width="16.42578125" customWidth="1"/>
    <col min="4" max="4" width="17.42578125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562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563</v>
      </c>
      <c r="C6" s="211"/>
      <c r="D6" s="212"/>
      <c r="E6" s="7">
        <v>20492109.920000002</v>
      </c>
    </row>
    <row r="7" spans="1:5" x14ac:dyDescent="0.25">
      <c r="A7" s="6" t="s">
        <v>9</v>
      </c>
      <c r="B7" s="213" t="s">
        <v>564</v>
      </c>
      <c r="C7" s="214"/>
      <c r="D7" s="215"/>
      <c r="E7" s="8">
        <v>3200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35" t="s">
        <v>25</v>
      </c>
      <c r="C22" s="136"/>
      <c r="D22" s="13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20495309.920000002</v>
      </c>
    </row>
    <row r="37" spans="1:5" x14ac:dyDescent="0.25">
      <c r="A37" s="6" t="s">
        <v>46</v>
      </c>
      <c r="B37" s="225" t="s">
        <v>565</v>
      </c>
      <c r="C37" s="226"/>
      <c r="D37" s="227"/>
      <c r="E37" s="18">
        <v>500</v>
      </c>
    </row>
    <row r="38" spans="1:5" x14ac:dyDescent="0.25">
      <c r="A38" s="6"/>
      <c r="B38" s="201" t="s">
        <v>566</v>
      </c>
      <c r="C38" s="202"/>
      <c r="D38" s="203"/>
      <c r="E38" s="19">
        <v>500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567</v>
      </c>
      <c r="C53" s="229"/>
      <c r="D53" s="230"/>
      <c r="E53" s="20">
        <f>-E37+E36</f>
        <v>20494809.920000002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G12" sqref="G12"/>
    </sheetView>
  </sheetViews>
  <sheetFormatPr defaultRowHeight="15" x14ac:dyDescent="0.25"/>
  <cols>
    <col min="3" max="3" width="12.28515625" customWidth="1"/>
    <col min="4" max="4" width="14.7109375" customWidth="1"/>
    <col min="5" max="5" width="27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552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558</v>
      </c>
      <c r="C6" s="211"/>
      <c r="D6" s="212"/>
      <c r="E6" s="7">
        <v>20487209.920000002</v>
      </c>
    </row>
    <row r="7" spans="1:5" x14ac:dyDescent="0.25">
      <c r="A7" s="6" t="s">
        <v>9</v>
      </c>
      <c r="B7" s="213" t="s">
        <v>559</v>
      </c>
      <c r="C7" s="214"/>
      <c r="D7" s="215"/>
      <c r="E7" s="8">
        <v>4900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32" t="s">
        <v>25</v>
      </c>
      <c r="C22" s="133"/>
      <c r="D22" s="13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20492109.920000002</v>
      </c>
    </row>
    <row r="37" spans="1:5" x14ac:dyDescent="0.25">
      <c r="A37" s="6" t="s">
        <v>46</v>
      </c>
      <c r="B37" s="225" t="s">
        <v>560</v>
      </c>
      <c r="C37" s="226"/>
      <c r="D37" s="227"/>
      <c r="E37" s="18"/>
    </row>
    <row r="38" spans="1:5" x14ac:dyDescent="0.25">
      <c r="A38" s="6"/>
      <c r="B38" s="201"/>
      <c r="C38" s="202"/>
      <c r="D38" s="203"/>
      <c r="E38" s="19"/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561</v>
      </c>
      <c r="C53" s="229"/>
      <c r="D53" s="230"/>
      <c r="E53" s="20">
        <f>-E37+E36</f>
        <v>20492109.920000002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2" sqref="I12"/>
    </sheetView>
  </sheetViews>
  <sheetFormatPr defaultRowHeight="15" x14ac:dyDescent="0.25"/>
  <cols>
    <col min="2" max="2" width="18" customWidth="1"/>
    <col min="3" max="3" width="16" customWidth="1"/>
    <col min="4" max="4" width="14" customWidth="1"/>
    <col min="5" max="5" width="22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552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553</v>
      </c>
      <c r="C6" s="211"/>
      <c r="D6" s="212"/>
      <c r="E6" s="7">
        <v>18077030.100000001</v>
      </c>
    </row>
    <row r="7" spans="1:5" x14ac:dyDescent="0.25">
      <c r="A7" s="6" t="s">
        <v>9</v>
      </c>
      <c r="B7" s="213" t="s">
        <v>554</v>
      </c>
      <c r="C7" s="214"/>
      <c r="D7" s="215"/>
      <c r="E7" s="8">
        <v>2430179.8199999998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>
        <v>2424979.8199999998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9" t="s">
        <v>25</v>
      </c>
      <c r="C22" s="130"/>
      <c r="D22" s="13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20507209.920000002</v>
      </c>
    </row>
    <row r="37" spans="1:5" x14ac:dyDescent="0.25">
      <c r="A37" s="6" t="s">
        <v>46</v>
      </c>
      <c r="B37" s="225" t="s">
        <v>555</v>
      </c>
      <c r="C37" s="226"/>
      <c r="D37" s="227"/>
      <c r="E37" s="18">
        <v>20000</v>
      </c>
    </row>
    <row r="38" spans="1:5" x14ac:dyDescent="0.25">
      <c r="A38" s="6"/>
      <c r="B38" s="201" t="s">
        <v>556</v>
      </c>
      <c r="C38" s="202"/>
      <c r="D38" s="203"/>
      <c r="E38" s="19">
        <v>20000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557</v>
      </c>
      <c r="C53" s="229"/>
      <c r="D53" s="230"/>
      <c r="E53" s="20">
        <f>-E37+E36</f>
        <v>20487209.920000002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4" sqref="L14"/>
    </sheetView>
  </sheetViews>
  <sheetFormatPr defaultRowHeight="15" x14ac:dyDescent="0.25"/>
  <cols>
    <col min="2" max="2" width="19.140625" customWidth="1"/>
    <col min="3" max="3" width="15.7109375" customWidth="1"/>
    <col min="4" max="4" width="13.85546875" customWidth="1"/>
    <col min="5" max="5" width="22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544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545</v>
      </c>
      <c r="C6" s="211"/>
      <c r="D6" s="212"/>
      <c r="E6" s="7">
        <v>20767291.199999999</v>
      </c>
    </row>
    <row r="7" spans="1:5" x14ac:dyDescent="0.25">
      <c r="A7" s="6" t="s">
        <v>9</v>
      </c>
      <c r="B7" s="213" t="s">
        <v>546</v>
      </c>
      <c r="C7" s="214"/>
      <c r="D7" s="215"/>
      <c r="E7" s="8">
        <v>5750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9" t="s">
        <v>25</v>
      </c>
      <c r="C22" s="130"/>
      <c r="D22" s="13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5750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20773041.199999999</v>
      </c>
    </row>
    <row r="37" spans="1:5" x14ac:dyDescent="0.25">
      <c r="A37" s="6" t="s">
        <v>46</v>
      </c>
      <c r="B37" s="225" t="s">
        <v>547</v>
      </c>
      <c r="C37" s="226"/>
      <c r="D37" s="227"/>
      <c r="E37" s="18">
        <v>2696011.1</v>
      </c>
    </row>
    <row r="38" spans="1:5" x14ac:dyDescent="0.25">
      <c r="A38" s="6"/>
      <c r="B38" s="201" t="s">
        <v>548</v>
      </c>
      <c r="C38" s="202"/>
      <c r="D38" s="203"/>
      <c r="E38" s="19">
        <v>223562.93</v>
      </c>
    </row>
    <row r="39" spans="1:5" x14ac:dyDescent="0.25">
      <c r="A39" s="6"/>
      <c r="B39" s="201" t="s">
        <v>549</v>
      </c>
      <c r="C39" s="202"/>
      <c r="D39" s="203"/>
      <c r="E39" s="10">
        <v>2424979.8199999998</v>
      </c>
    </row>
    <row r="40" spans="1:5" x14ac:dyDescent="0.25">
      <c r="A40" s="6"/>
      <c r="B40" s="234" t="s">
        <v>550</v>
      </c>
      <c r="C40" s="235"/>
      <c r="D40" s="236"/>
      <c r="E40" s="19">
        <v>47468.35</v>
      </c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551</v>
      </c>
      <c r="C53" s="229"/>
      <c r="D53" s="230"/>
      <c r="E53" s="20">
        <f>-E37+E36</f>
        <v>18077030.099999998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G12" sqref="G12"/>
    </sheetView>
  </sheetViews>
  <sheetFormatPr defaultRowHeight="15" x14ac:dyDescent="0.25"/>
  <cols>
    <col min="3" max="3" width="12.85546875" customWidth="1"/>
    <col min="4" max="4" width="14.28515625" customWidth="1"/>
    <col min="5" max="5" width="26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1959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1960</v>
      </c>
      <c r="C7" s="211"/>
      <c r="D7" s="212"/>
      <c r="E7" s="7">
        <v>48612615.25</v>
      </c>
    </row>
    <row r="8" spans="1:5" x14ac:dyDescent="0.25">
      <c r="A8" s="6" t="s">
        <v>9</v>
      </c>
      <c r="B8" s="213" t="s">
        <v>1961</v>
      </c>
      <c r="C8" s="214"/>
      <c r="D8" s="215"/>
      <c r="E8" s="8">
        <v>1241012</v>
      </c>
    </row>
    <row r="9" spans="1:5" x14ac:dyDescent="0.25">
      <c r="A9" s="9">
        <v>2.1</v>
      </c>
      <c r="B9" s="201" t="s">
        <v>1950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1924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1925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1944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1926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>
        <v>387612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3400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>
        <v>850000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49853627.25</v>
      </c>
    </row>
    <row r="41" spans="1:5" x14ac:dyDescent="0.25">
      <c r="A41" s="6" t="s">
        <v>46</v>
      </c>
      <c r="B41" s="225" t="s">
        <v>1963</v>
      </c>
      <c r="C41" s="226"/>
      <c r="D41" s="227"/>
      <c r="E41" s="18">
        <v>7764855.8700000001</v>
      </c>
    </row>
    <row r="42" spans="1:5" x14ac:dyDescent="0.25">
      <c r="A42" s="6"/>
      <c r="B42" s="201" t="s">
        <v>1964</v>
      </c>
      <c r="C42" s="202"/>
      <c r="D42" s="203"/>
      <c r="E42" s="19">
        <v>297691.95</v>
      </c>
    </row>
    <row r="43" spans="1:5" x14ac:dyDescent="0.25">
      <c r="A43" s="6"/>
      <c r="B43" s="201" t="s">
        <v>1965</v>
      </c>
      <c r="C43" s="202"/>
      <c r="D43" s="203"/>
      <c r="E43" s="19">
        <v>2913346.46</v>
      </c>
    </row>
    <row r="44" spans="1:5" x14ac:dyDescent="0.25">
      <c r="A44" s="6"/>
      <c r="B44" s="201" t="s">
        <v>1966</v>
      </c>
      <c r="C44" s="202"/>
      <c r="D44" s="203"/>
      <c r="E44" s="19">
        <v>387612</v>
      </c>
    </row>
    <row r="45" spans="1:5" x14ac:dyDescent="0.25">
      <c r="A45" s="6"/>
      <c r="B45" s="219" t="s">
        <v>1967</v>
      </c>
      <c r="C45" s="220"/>
      <c r="D45" s="221"/>
      <c r="E45" s="10">
        <v>2123626.9</v>
      </c>
    </row>
    <row r="46" spans="1:5" x14ac:dyDescent="0.25">
      <c r="A46" s="6"/>
      <c r="B46" s="201" t="s">
        <v>1686</v>
      </c>
      <c r="C46" s="202"/>
      <c r="D46" s="203"/>
      <c r="E46" s="10">
        <v>2042578.56</v>
      </c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1968</v>
      </c>
      <c r="C57" s="229"/>
      <c r="D57" s="230"/>
      <c r="E57" s="20">
        <f>-E41+E40</f>
        <v>42088771.380000003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O11" sqref="O11"/>
    </sheetView>
  </sheetViews>
  <sheetFormatPr defaultRowHeight="15" x14ac:dyDescent="0.25"/>
  <cols>
    <col min="2" max="2" width="15.85546875" customWidth="1"/>
    <col min="3" max="3" width="11.85546875" customWidth="1"/>
    <col min="4" max="4" width="15" customWidth="1"/>
    <col min="5" max="5" width="23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538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539</v>
      </c>
      <c r="C6" s="211"/>
      <c r="D6" s="212"/>
      <c r="E6" s="7">
        <v>19911039.280000001</v>
      </c>
    </row>
    <row r="7" spans="1:5" x14ac:dyDescent="0.25">
      <c r="A7" s="6" t="s">
        <v>9</v>
      </c>
      <c r="B7" s="213" t="s">
        <v>540</v>
      </c>
      <c r="C7" s="214"/>
      <c r="D7" s="215"/>
      <c r="E7" s="8">
        <v>858851.92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855401.92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6" t="s">
        <v>25</v>
      </c>
      <c r="C22" s="127"/>
      <c r="D22" s="12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3450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20769891.200000003</v>
      </c>
    </row>
    <row r="37" spans="1:5" x14ac:dyDescent="0.25">
      <c r="A37" s="6" t="s">
        <v>46</v>
      </c>
      <c r="B37" s="225" t="s">
        <v>541</v>
      </c>
      <c r="C37" s="226"/>
      <c r="D37" s="227"/>
      <c r="E37" s="18">
        <v>2600</v>
      </c>
    </row>
    <row r="38" spans="1:5" x14ac:dyDescent="0.25">
      <c r="A38" s="6"/>
      <c r="B38" s="201" t="s">
        <v>542</v>
      </c>
      <c r="C38" s="202"/>
      <c r="D38" s="203"/>
      <c r="E38" s="19">
        <v>2600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543</v>
      </c>
      <c r="C53" s="229"/>
      <c r="D53" s="230"/>
      <c r="E53" s="20">
        <f>-E37+E36</f>
        <v>20767291.200000003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L18" sqref="L18"/>
    </sheetView>
  </sheetViews>
  <sheetFormatPr defaultRowHeight="15" x14ac:dyDescent="0.25"/>
  <cols>
    <col min="2" max="2" width="17.140625" customWidth="1"/>
    <col min="3" max="3" width="15.140625" customWidth="1"/>
    <col min="4" max="4" width="16.5703125" customWidth="1"/>
    <col min="5" max="5" width="23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531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532</v>
      </c>
      <c r="C6" s="211"/>
      <c r="D6" s="212"/>
      <c r="E6" s="7">
        <v>20023697.280000001</v>
      </c>
    </row>
    <row r="7" spans="1:5" x14ac:dyDescent="0.25">
      <c r="A7" s="6" t="s">
        <v>9</v>
      </c>
      <c r="B7" s="213" t="s">
        <v>533</v>
      </c>
      <c r="C7" s="214"/>
      <c r="D7" s="215"/>
      <c r="E7" s="8">
        <v>4750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3" t="s">
        <v>25</v>
      </c>
      <c r="C22" s="124"/>
      <c r="D22" s="12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4750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20028447.280000001</v>
      </c>
    </row>
    <row r="37" spans="1:5" x14ac:dyDescent="0.25">
      <c r="A37" s="6" t="s">
        <v>46</v>
      </c>
      <c r="B37" s="225" t="s">
        <v>534</v>
      </c>
      <c r="C37" s="226"/>
      <c r="D37" s="227"/>
      <c r="E37" s="18">
        <f>+E38+E39</f>
        <v>117408</v>
      </c>
    </row>
    <row r="38" spans="1:5" x14ac:dyDescent="0.25">
      <c r="A38" s="6"/>
      <c r="B38" s="201" t="s">
        <v>535</v>
      </c>
      <c r="C38" s="202"/>
      <c r="D38" s="203"/>
      <c r="E38" s="19">
        <v>93024</v>
      </c>
    </row>
    <row r="39" spans="1:5" x14ac:dyDescent="0.25">
      <c r="A39" s="6"/>
      <c r="B39" s="201" t="s">
        <v>536</v>
      </c>
      <c r="C39" s="202"/>
      <c r="D39" s="203"/>
      <c r="E39" s="10">
        <v>24384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537</v>
      </c>
      <c r="C53" s="229"/>
      <c r="D53" s="230"/>
      <c r="E53" s="20">
        <f>-E37+E36</f>
        <v>19911039.280000001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M47" sqref="M47"/>
    </sheetView>
  </sheetViews>
  <sheetFormatPr defaultRowHeight="15" x14ac:dyDescent="0.25"/>
  <cols>
    <col min="3" max="3" width="12.140625" customWidth="1"/>
    <col min="4" max="4" width="17" customWidth="1"/>
    <col min="5" max="5" width="26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524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525</v>
      </c>
      <c r="C6" s="211"/>
      <c r="D6" s="212"/>
      <c r="E6" s="7">
        <v>20504061.469999999</v>
      </c>
    </row>
    <row r="7" spans="1:5" x14ac:dyDescent="0.25">
      <c r="A7" s="6" t="s">
        <v>9</v>
      </c>
      <c r="B7" s="213" t="s">
        <v>526</v>
      </c>
      <c r="C7" s="214"/>
      <c r="D7" s="215"/>
      <c r="E7" s="8">
        <v>1800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0" t="s">
        <v>25</v>
      </c>
      <c r="C22" s="121"/>
      <c r="D22" s="12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1800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20505861.469999999</v>
      </c>
    </row>
    <row r="37" spans="1:5" x14ac:dyDescent="0.25">
      <c r="A37" s="6" t="s">
        <v>46</v>
      </c>
      <c r="B37" s="225" t="s">
        <v>527</v>
      </c>
      <c r="C37" s="226"/>
      <c r="D37" s="227"/>
      <c r="E37" s="18">
        <v>482164.19</v>
      </c>
    </row>
    <row r="38" spans="1:5" x14ac:dyDescent="0.25">
      <c r="A38" s="6"/>
      <c r="B38" s="201" t="s">
        <v>528</v>
      </c>
      <c r="C38" s="202"/>
      <c r="D38" s="203"/>
      <c r="E38" s="19">
        <v>166116.59</v>
      </c>
    </row>
    <row r="39" spans="1:5" x14ac:dyDescent="0.25">
      <c r="A39" s="6"/>
      <c r="B39" s="201" t="s">
        <v>529</v>
      </c>
      <c r="C39" s="202"/>
      <c r="D39" s="203"/>
      <c r="E39" s="10">
        <v>316047.59999999998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530</v>
      </c>
      <c r="C53" s="229"/>
      <c r="D53" s="230"/>
      <c r="E53" s="20">
        <f>-E37+E36</f>
        <v>20023697.279999997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6" sqref="K16"/>
    </sheetView>
  </sheetViews>
  <sheetFormatPr defaultRowHeight="15" x14ac:dyDescent="0.25"/>
  <cols>
    <col min="2" max="2" width="19.7109375" customWidth="1"/>
    <col min="3" max="3" width="15.140625" customWidth="1"/>
    <col min="4" max="4" width="15.42578125" customWidth="1"/>
    <col min="5" max="5" width="25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515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516</v>
      </c>
      <c r="C6" s="211"/>
      <c r="D6" s="212"/>
      <c r="E6" s="7">
        <v>29519831.23</v>
      </c>
    </row>
    <row r="7" spans="1:5" x14ac:dyDescent="0.25">
      <c r="A7" s="6" t="s">
        <v>9</v>
      </c>
      <c r="B7" s="213" t="s">
        <v>517</v>
      </c>
      <c r="C7" s="214"/>
      <c r="D7" s="215"/>
      <c r="E7" s="8">
        <v>456491.62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7" t="s">
        <v>25</v>
      </c>
      <c r="C22" s="118"/>
      <c r="D22" s="11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>
        <v>166116.62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29976322.850000001</v>
      </c>
    </row>
    <row r="37" spans="1:5" x14ac:dyDescent="0.25">
      <c r="A37" s="6" t="s">
        <v>46</v>
      </c>
      <c r="B37" s="225" t="s">
        <v>518</v>
      </c>
      <c r="C37" s="226"/>
      <c r="D37" s="227"/>
      <c r="E37" s="18">
        <f>+E38+E39+E40+E41+E42+E43+E44+E45</f>
        <v>9472261.3800000008</v>
      </c>
    </row>
    <row r="38" spans="1:5" x14ac:dyDescent="0.25">
      <c r="A38" s="6"/>
      <c r="B38" s="201" t="s">
        <v>519</v>
      </c>
      <c r="C38" s="202"/>
      <c r="D38" s="203"/>
      <c r="E38" s="19">
        <v>3024</v>
      </c>
    </row>
    <row r="39" spans="1:5" x14ac:dyDescent="0.25">
      <c r="A39" s="6"/>
      <c r="B39" s="201" t="s">
        <v>520</v>
      </c>
      <c r="C39" s="202"/>
      <c r="D39" s="203"/>
      <c r="E39" s="10">
        <v>147000</v>
      </c>
    </row>
    <row r="40" spans="1:5" x14ac:dyDescent="0.25">
      <c r="A40" s="6"/>
      <c r="B40" s="234" t="s">
        <v>521</v>
      </c>
      <c r="C40" s="235"/>
      <c r="D40" s="236"/>
      <c r="E40" s="19">
        <v>3438675.6</v>
      </c>
    </row>
    <row r="41" spans="1:5" x14ac:dyDescent="0.25">
      <c r="A41" s="6"/>
      <c r="B41" s="219" t="s">
        <v>522</v>
      </c>
      <c r="C41" s="220"/>
      <c r="D41" s="221"/>
      <c r="E41" s="10">
        <v>3715610.6</v>
      </c>
    </row>
    <row r="42" spans="1:5" x14ac:dyDescent="0.25">
      <c r="A42" s="6"/>
      <c r="B42" s="201" t="s">
        <v>49</v>
      </c>
      <c r="C42" s="202"/>
      <c r="D42" s="203"/>
      <c r="E42" s="10">
        <v>2167951.1800000002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523</v>
      </c>
      <c r="C53" s="229"/>
      <c r="D53" s="230"/>
      <c r="E53" s="20">
        <f>-E37+E36</f>
        <v>20504061.469999999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4" sqref="I14"/>
    </sheetView>
  </sheetViews>
  <sheetFormatPr defaultRowHeight="15" x14ac:dyDescent="0.25"/>
  <cols>
    <col min="2" max="2" width="16.28515625" customWidth="1"/>
    <col min="3" max="3" width="14.5703125" customWidth="1"/>
    <col min="4" max="4" width="18.85546875" customWidth="1"/>
    <col min="5" max="5" width="21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502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503</v>
      </c>
      <c r="C6" s="211"/>
      <c r="D6" s="212"/>
      <c r="E6" s="7">
        <v>31950980.079999998</v>
      </c>
    </row>
    <row r="7" spans="1:5" x14ac:dyDescent="0.25">
      <c r="A7" s="6" t="s">
        <v>9</v>
      </c>
      <c r="B7" s="213" t="s">
        <v>504</v>
      </c>
      <c r="C7" s="214"/>
      <c r="D7" s="215"/>
      <c r="E7" s="8">
        <v>7463683.3399999999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7458083.3399999999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7" t="s">
        <v>25</v>
      </c>
      <c r="C22" s="118"/>
      <c r="D22" s="11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39414663.420000002</v>
      </c>
    </row>
    <row r="37" spans="1:5" x14ac:dyDescent="0.25">
      <c r="A37" s="6" t="s">
        <v>46</v>
      </c>
      <c r="B37" s="225" t="s">
        <v>505</v>
      </c>
      <c r="C37" s="226"/>
      <c r="D37" s="227"/>
      <c r="E37" s="18">
        <f>+E38+E39+E40+E41+E42+E43+E44+E45</f>
        <v>9894832.1899999995</v>
      </c>
    </row>
    <row r="38" spans="1:5" x14ac:dyDescent="0.25">
      <c r="A38" s="6"/>
      <c r="B38" s="201" t="s">
        <v>506</v>
      </c>
      <c r="C38" s="202"/>
      <c r="D38" s="203"/>
      <c r="E38" s="19">
        <v>500</v>
      </c>
    </row>
    <row r="39" spans="1:5" x14ac:dyDescent="0.25">
      <c r="A39" s="6"/>
      <c r="B39" s="201" t="s">
        <v>507</v>
      </c>
      <c r="C39" s="202"/>
      <c r="D39" s="203"/>
      <c r="E39" s="10">
        <v>26485.69</v>
      </c>
    </row>
    <row r="40" spans="1:5" x14ac:dyDescent="0.25">
      <c r="A40" s="6"/>
      <c r="B40" s="234" t="s">
        <v>508</v>
      </c>
      <c r="C40" s="235"/>
      <c r="D40" s="236"/>
      <c r="E40" s="19">
        <v>265432.40000000002</v>
      </c>
    </row>
    <row r="41" spans="1:5" x14ac:dyDescent="0.25">
      <c r="A41" s="6"/>
      <c r="B41" s="219" t="s">
        <v>509</v>
      </c>
      <c r="C41" s="220"/>
      <c r="D41" s="221"/>
      <c r="E41" s="10">
        <v>5005.99</v>
      </c>
    </row>
    <row r="42" spans="1:5" x14ac:dyDescent="0.25">
      <c r="A42" s="6"/>
      <c r="B42" s="201" t="s">
        <v>510</v>
      </c>
      <c r="C42" s="202"/>
      <c r="D42" s="203"/>
      <c r="E42" s="10">
        <v>2381569.5699999998</v>
      </c>
    </row>
    <row r="43" spans="1:5" x14ac:dyDescent="0.25">
      <c r="A43" s="6"/>
      <c r="B43" s="201" t="s">
        <v>511</v>
      </c>
      <c r="C43" s="202"/>
      <c r="D43" s="203"/>
      <c r="E43" s="10">
        <v>3516232.54</v>
      </c>
    </row>
    <row r="44" spans="1:5" x14ac:dyDescent="0.25">
      <c r="A44" s="6"/>
      <c r="B44" s="201" t="s">
        <v>512</v>
      </c>
      <c r="C44" s="202"/>
      <c r="D44" s="203"/>
      <c r="E44" s="10">
        <v>438224.96</v>
      </c>
    </row>
    <row r="45" spans="1:5" x14ac:dyDescent="0.25">
      <c r="A45" s="6"/>
      <c r="B45" s="201" t="s">
        <v>513</v>
      </c>
      <c r="C45" s="202"/>
      <c r="D45" s="203"/>
      <c r="E45" s="10">
        <v>3261381.04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514</v>
      </c>
      <c r="C53" s="229"/>
      <c r="D53" s="230"/>
      <c r="E53" s="20">
        <f>-E37+E36</f>
        <v>29519831.230000004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3" sqref="I13"/>
    </sheetView>
  </sheetViews>
  <sheetFormatPr defaultRowHeight="15" x14ac:dyDescent="0.25"/>
  <cols>
    <col min="2" max="2" width="17.28515625" customWidth="1"/>
    <col min="3" max="3" width="15.28515625" customWidth="1"/>
    <col min="4" max="4" width="16.7109375" customWidth="1"/>
    <col min="5" max="5" width="25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495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496</v>
      </c>
      <c r="C6" s="211"/>
      <c r="D6" s="212"/>
      <c r="E6" s="7">
        <v>14604992.869999999</v>
      </c>
    </row>
    <row r="7" spans="1:5" x14ac:dyDescent="0.25">
      <c r="A7" s="6" t="s">
        <v>9</v>
      </c>
      <c r="B7" s="213" t="s">
        <v>497</v>
      </c>
      <c r="C7" s="214"/>
      <c r="D7" s="215"/>
      <c r="E7" s="8">
        <v>17346267.210000001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6048041.6600000001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7" t="s">
        <v>25</v>
      </c>
      <c r="C22" s="118"/>
      <c r="D22" s="11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>
        <v>2386575.5499999998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31951260.079999998</v>
      </c>
    </row>
    <row r="37" spans="1:5" x14ac:dyDescent="0.25">
      <c r="A37" s="6" t="s">
        <v>46</v>
      </c>
      <c r="B37" s="225" t="s">
        <v>499</v>
      </c>
      <c r="C37" s="226"/>
      <c r="D37" s="227"/>
      <c r="E37" s="18">
        <f>+E38+E39+E40+E41+E42+E43</f>
        <v>280</v>
      </c>
    </row>
    <row r="38" spans="1:5" x14ac:dyDescent="0.25">
      <c r="A38" s="6"/>
      <c r="B38" s="201" t="s">
        <v>500</v>
      </c>
      <c r="C38" s="202"/>
      <c r="D38" s="203"/>
      <c r="E38" s="19">
        <v>280</v>
      </c>
    </row>
    <row r="39" spans="1:5" x14ac:dyDescent="0.25">
      <c r="A39" s="6"/>
      <c r="B39" s="201" t="s">
        <v>0</v>
      </c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501</v>
      </c>
      <c r="C53" s="229"/>
      <c r="D53" s="230"/>
      <c r="E53" s="20">
        <f>-E37+E36</f>
        <v>31950980.079999998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2" workbookViewId="0">
      <selection activeCell="I18" sqref="I18"/>
    </sheetView>
  </sheetViews>
  <sheetFormatPr defaultRowHeight="15" x14ac:dyDescent="0.25"/>
  <cols>
    <col min="2" max="2" width="16" customWidth="1"/>
    <col min="3" max="3" width="15.28515625" customWidth="1"/>
    <col min="4" max="4" width="16.140625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487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488</v>
      </c>
      <c r="C6" s="211"/>
      <c r="D6" s="212"/>
      <c r="E6" s="7">
        <v>14614558.869999999</v>
      </c>
    </row>
    <row r="7" spans="1:5" x14ac:dyDescent="0.25">
      <c r="A7" s="6" t="s">
        <v>9</v>
      </c>
      <c r="B7" s="213" t="s">
        <v>489</v>
      </c>
      <c r="C7" s="214"/>
      <c r="D7" s="215"/>
      <c r="E7" s="8">
        <v>26977363.5</v>
      </c>
    </row>
    <row r="8" spans="1:5" x14ac:dyDescent="0.25">
      <c r="A8" s="9">
        <v>2.1</v>
      </c>
      <c r="B8" s="201" t="s">
        <v>453</v>
      </c>
      <c r="C8" s="202"/>
      <c r="D8" s="203"/>
      <c r="E8" s="10">
        <v>25930784.73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4" t="s">
        <v>25</v>
      </c>
      <c r="C22" s="115"/>
      <c r="D22" s="11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>
        <v>737128.77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41591922.369999997</v>
      </c>
    </row>
    <row r="37" spans="1:5" x14ac:dyDescent="0.25">
      <c r="A37" s="6" t="s">
        <v>46</v>
      </c>
      <c r="B37" s="225" t="s">
        <v>491</v>
      </c>
      <c r="C37" s="226"/>
      <c r="D37" s="227"/>
      <c r="E37" s="18">
        <f>+E38+E39+E40+E41+E42+E43</f>
        <v>26986929.5</v>
      </c>
    </row>
    <row r="38" spans="1:5" x14ac:dyDescent="0.25">
      <c r="A38" s="6"/>
      <c r="B38" s="201" t="s">
        <v>492</v>
      </c>
      <c r="C38" s="202"/>
      <c r="D38" s="203"/>
      <c r="E38" s="19">
        <v>319016</v>
      </c>
    </row>
    <row r="39" spans="1:5" x14ac:dyDescent="0.25">
      <c r="A39" s="6"/>
      <c r="B39" s="201" t="s">
        <v>493</v>
      </c>
      <c r="C39" s="202"/>
      <c r="D39" s="203"/>
      <c r="E39" s="10">
        <v>26667913.5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494</v>
      </c>
      <c r="C53" s="229"/>
      <c r="D53" s="230"/>
      <c r="E53" s="20">
        <f>-E37+E36</f>
        <v>14604992.869999997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7" sqref="K17"/>
    </sheetView>
  </sheetViews>
  <sheetFormatPr defaultRowHeight="15" x14ac:dyDescent="0.25"/>
  <cols>
    <col min="2" max="2" width="16.5703125" customWidth="1"/>
    <col min="3" max="3" width="15.28515625" customWidth="1"/>
    <col min="4" max="4" width="16.7109375" customWidth="1"/>
    <col min="5" max="5" width="23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481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482</v>
      </c>
      <c r="C6" s="211"/>
      <c r="D6" s="212"/>
      <c r="E6" s="7">
        <v>14291392.869999999</v>
      </c>
    </row>
    <row r="7" spans="1:5" x14ac:dyDescent="0.25">
      <c r="A7" s="6" t="s">
        <v>9</v>
      </c>
      <c r="B7" s="213" t="s">
        <v>483</v>
      </c>
      <c r="C7" s="214"/>
      <c r="D7" s="215"/>
      <c r="E7" s="8">
        <v>323166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>
        <v>319016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4" t="s">
        <v>25</v>
      </c>
      <c r="C22" s="115"/>
      <c r="D22" s="11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4150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14614558.869999999</v>
      </c>
    </row>
    <row r="37" spans="1:5" x14ac:dyDescent="0.25">
      <c r="A37" s="6" t="s">
        <v>46</v>
      </c>
      <c r="B37" s="225" t="s">
        <v>485</v>
      </c>
      <c r="C37" s="226"/>
      <c r="D37" s="227"/>
      <c r="E37" s="18">
        <f>+E38+E39+E40+E41+E42+E43</f>
        <v>0</v>
      </c>
    </row>
    <row r="38" spans="1:5" x14ac:dyDescent="0.25">
      <c r="A38" s="6"/>
      <c r="B38" s="201" t="s">
        <v>222</v>
      </c>
      <c r="C38" s="202"/>
      <c r="D38" s="203"/>
      <c r="E38" s="19"/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486</v>
      </c>
      <c r="C53" s="229"/>
      <c r="D53" s="230"/>
      <c r="E53" s="20">
        <f>-E37+E36</f>
        <v>14614558.869999999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8" sqref="J18"/>
    </sheetView>
  </sheetViews>
  <sheetFormatPr defaultRowHeight="15" x14ac:dyDescent="0.25"/>
  <cols>
    <col min="2" max="2" width="18" customWidth="1"/>
    <col min="3" max="3" width="17.7109375" customWidth="1"/>
    <col min="4" max="4" width="13.7109375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470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471</v>
      </c>
      <c r="C6" s="211"/>
      <c r="D6" s="212"/>
      <c r="E6" s="7">
        <v>14413082.08</v>
      </c>
    </row>
    <row r="7" spans="1:5" x14ac:dyDescent="0.25">
      <c r="A7" s="6" t="s">
        <v>9</v>
      </c>
      <c r="B7" s="213" t="s">
        <v>472</v>
      </c>
      <c r="C7" s="214"/>
      <c r="D7" s="215"/>
      <c r="E7" s="8">
        <v>5350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4" t="s">
        <v>25</v>
      </c>
      <c r="C22" s="115"/>
      <c r="D22" s="11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14418432.08</v>
      </c>
    </row>
    <row r="37" spans="1:5" x14ac:dyDescent="0.25">
      <c r="A37" s="6" t="s">
        <v>46</v>
      </c>
      <c r="B37" s="225" t="s">
        <v>473</v>
      </c>
      <c r="C37" s="226"/>
      <c r="D37" s="227"/>
      <c r="E37" s="18">
        <f>+E38+E39+E40+E41+E42+E43</f>
        <v>127039.20999999999</v>
      </c>
    </row>
    <row r="38" spans="1:5" x14ac:dyDescent="0.25">
      <c r="A38" s="6"/>
      <c r="B38" s="201" t="s">
        <v>474</v>
      </c>
      <c r="C38" s="202"/>
      <c r="D38" s="203"/>
      <c r="E38" s="19">
        <v>94219.199999999997</v>
      </c>
    </row>
    <row r="39" spans="1:5" x14ac:dyDescent="0.25">
      <c r="A39" s="6"/>
      <c r="B39" s="201" t="s">
        <v>475</v>
      </c>
      <c r="C39" s="202"/>
      <c r="D39" s="203"/>
      <c r="E39" s="10">
        <v>11398.01</v>
      </c>
    </row>
    <row r="40" spans="1:5" x14ac:dyDescent="0.25">
      <c r="A40" s="6"/>
      <c r="B40" s="234" t="s">
        <v>476</v>
      </c>
      <c r="C40" s="235"/>
      <c r="D40" s="236"/>
      <c r="E40" s="19">
        <v>3000</v>
      </c>
    </row>
    <row r="41" spans="1:5" x14ac:dyDescent="0.25">
      <c r="A41" s="6"/>
      <c r="B41" s="219" t="s">
        <v>477</v>
      </c>
      <c r="C41" s="220"/>
      <c r="D41" s="221"/>
      <c r="E41" s="10">
        <v>1900</v>
      </c>
    </row>
    <row r="42" spans="1:5" x14ac:dyDescent="0.25">
      <c r="A42" s="6"/>
      <c r="B42" s="201" t="s">
        <v>478</v>
      </c>
      <c r="C42" s="202"/>
      <c r="D42" s="203"/>
      <c r="E42" s="10">
        <v>8998</v>
      </c>
    </row>
    <row r="43" spans="1:5" x14ac:dyDescent="0.25">
      <c r="A43" s="6"/>
      <c r="B43" s="201" t="s">
        <v>479</v>
      </c>
      <c r="C43" s="202"/>
      <c r="D43" s="203"/>
      <c r="E43" s="10">
        <v>7524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480</v>
      </c>
      <c r="C53" s="229"/>
      <c r="D53" s="230"/>
      <c r="E53" s="20">
        <f>-E37+E36</f>
        <v>14291392.869999999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7" sqref="I17"/>
    </sheetView>
  </sheetViews>
  <sheetFormatPr defaultRowHeight="15" x14ac:dyDescent="0.25"/>
  <cols>
    <col min="2" max="2" width="15.7109375" customWidth="1"/>
    <col min="3" max="3" width="12.85546875" customWidth="1"/>
    <col min="4" max="4" width="13.7109375" customWidth="1"/>
    <col min="5" max="5" width="23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463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464</v>
      </c>
      <c r="C6" s="211"/>
      <c r="D6" s="212"/>
      <c r="E6" s="7">
        <v>16108954.6</v>
      </c>
    </row>
    <row r="7" spans="1:5" x14ac:dyDescent="0.25">
      <c r="A7" s="6" t="s">
        <v>9</v>
      </c>
      <c r="B7" s="213" t="s">
        <v>465</v>
      </c>
      <c r="C7" s="214"/>
      <c r="D7" s="215"/>
      <c r="E7" s="8">
        <v>4850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1" t="s">
        <v>25</v>
      </c>
      <c r="C22" s="112"/>
      <c r="D22" s="11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16113804.6</v>
      </c>
    </row>
    <row r="37" spans="1:5" x14ac:dyDescent="0.25">
      <c r="A37" s="6" t="s">
        <v>46</v>
      </c>
      <c r="B37" s="225" t="s">
        <v>466</v>
      </c>
      <c r="C37" s="226"/>
      <c r="D37" s="227"/>
      <c r="E37" s="18">
        <f>+E38+E39</f>
        <v>1700722.52</v>
      </c>
    </row>
    <row r="38" spans="1:5" x14ac:dyDescent="0.25">
      <c r="A38" s="6"/>
      <c r="B38" s="201" t="s">
        <v>467</v>
      </c>
      <c r="C38" s="202"/>
      <c r="D38" s="203"/>
      <c r="E38" s="19">
        <v>1690813.52</v>
      </c>
    </row>
    <row r="39" spans="1:5" x14ac:dyDescent="0.25">
      <c r="A39" s="6"/>
      <c r="B39" s="201" t="s">
        <v>468</v>
      </c>
      <c r="C39" s="202"/>
      <c r="D39" s="203"/>
      <c r="E39" s="10">
        <v>9909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469</v>
      </c>
      <c r="C53" s="229"/>
      <c r="D53" s="230"/>
      <c r="E53" s="20">
        <f>-E37+E36</f>
        <v>14413082.08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5" sqref="I15"/>
    </sheetView>
  </sheetViews>
  <sheetFormatPr defaultRowHeight="15" x14ac:dyDescent="0.25"/>
  <cols>
    <col min="2" max="2" width="15.85546875" customWidth="1"/>
    <col min="3" max="3" width="14.85546875" customWidth="1"/>
    <col min="4" max="4" width="10.7109375" customWidth="1"/>
    <col min="5" max="5" width="22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2091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2092</v>
      </c>
      <c r="C7" s="211"/>
      <c r="D7" s="212"/>
      <c r="E7" s="7">
        <v>67705979.459999993</v>
      </c>
    </row>
    <row r="8" spans="1:5" x14ac:dyDescent="0.25">
      <c r="A8" s="6" t="s">
        <v>9</v>
      </c>
      <c r="B8" s="213" t="s">
        <v>2093</v>
      </c>
      <c r="C8" s="214"/>
      <c r="D8" s="215"/>
      <c r="E8" s="8">
        <v>498731.61</v>
      </c>
    </row>
    <row r="9" spans="1:5" x14ac:dyDescent="0.25">
      <c r="A9" s="9">
        <v>2.1</v>
      </c>
      <c r="B9" s="201" t="s">
        <v>2036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2084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2085</v>
      </c>
      <c r="C12" s="202"/>
      <c r="D12" s="203"/>
      <c r="E12" s="10">
        <v>0</v>
      </c>
    </row>
    <row r="13" spans="1:5" x14ac:dyDescent="0.25">
      <c r="A13" s="9">
        <v>2.4</v>
      </c>
      <c r="B13" s="201" t="s">
        <v>2086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2094</v>
      </c>
      <c r="C14" s="202"/>
      <c r="D14" s="203"/>
      <c r="E14" s="10">
        <v>285125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2087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2095</v>
      </c>
      <c r="C20" s="202"/>
      <c r="D20" s="203"/>
      <c r="E20" s="10">
        <v>211456.61</v>
      </c>
    </row>
    <row r="21" spans="1:5" x14ac:dyDescent="0.25">
      <c r="A21" s="9">
        <v>2.12</v>
      </c>
      <c r="B21" s="201" t="s">
        <v>2038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2150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2075</v>
      </c>
      <c r="C27" s="202"/>
      <c r="D27" s="203"/>
      <c r="E27" s="10">
        <v>0</v>
      </c>
    </row>
    <row r="28" spans="1:5" x14ac:dyDescent="0.25">
      <c r="A28" s="9">
        <v>2.19</v>
      </c>
      <c r="B28" s="201" t="s">
        <v>2029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68204711.069999993</v>
      </c>
    </row>
    <row r="41" spans="1:5" x14ac:dyDescent="0.25">
      <c r="A41" s="6" t="s">
        <v>46</v>
      </c>
      <c r="B41" s="225" t="s">
        <v>2096</v>
      </c>
      <c r="C41" s="226"/>
      <c r="D41" s="227"/>
      <c r="E41" s="18">
        <v>7522659.79</v>
      </c>
    </row>
    <row r="42" spans="1:5" x14ac:dyDescent="0.25">
      <c r="A42" s="6"/>
      <c r="B42" s="201" t="s">
        <v>2097</v>
      </c>
      <c r="C42" s="202"/>
      <c r="D42" s="203"/>
      <c r="E42" s="19">
        <v>2990</v>
      </c>
    </row>
    <row r="43" spans="1:5" x14ac:dyDescent="0.25">
      <c r="A43" s="6"/>
      <c r="B43" s="201" t="s">
        <v>2098</v>
      </c>
      <c r="C43" s="202"/>
      <c r="D43" s="203"/>
      <c r="E43" s="19">
        <v>25209.96</v>
      </c>
    </row>
    <row r="44" spans="1:5" x14ac:dyDescent="0.25">
      <c r="A44" s="6"/>
      <c r="B44" s="201" t="s">
        <v>2099</v>
      </c>
      <c r="C44" s="202"/>
      <c r="D44" s="203"/>
      <c r="E44" s="19">
        <v>4532466.4000000004</v>
      </c>
    </row>
    <row r="45" spans="1:5" x14ac:dyDescent="0.25">
      <c r="A45" s="6"/>
      <c r="B45" s="219" t="s">
        <v>2100</v>
      </c>
      <c r="C45" s="220"/>
      <c r="D45" s="221"/>
      <c r="E45" s="10">
        <v>2961993.43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2101</v>
      </c>
      <c r="C57" s="229"/>
      <c r="D57" s="230"/>
      <c r="E57" s="20">
        <f>-E41+E40</f>
        <v>60682051.279999994</v>
      </c>
    </row>
  </sheetData>
  <mergeCells count="54"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4:B4"/>
    <mergeCell ref="D4:E4"/>
    <mergeCell ref="A6:D6"/>
    <mergeCell ref="B7:D7"/>
    <mergeCell ref="B8:D8"/>
    <mergeCell ref="B9:D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G21" sqref="G21"/>
    </sheetView>
  </sheetViews>
  <sheetFormatPr defaultRowHeight="15" x14ac:dyDescent="0.25"/>
  <cols>
    <col min="2" max="2" width="17.42578125" customWidth="1"/>
    <col min="3" max="3" width="12.28515625" customWidth="1"/>
    <col min="4" max="4" width="11.85546875" customWidth="1"/>
    <col min="5" max="5" width="20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1947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1948</v>
      </c>
      <c r="C7" s="211"/>
      <c r="D7" s="212"/>
      <c r="E7" s="7">
        <v>37653113.770000003</v>
      </c>
    </row>
    <row r="8" spans="1:5" x14ac:dyDescent="0.25">
      <c r="A8" s="6" t="s">
        <v>9</v>
      </c>
      <c r="B8" s="213" t="s">
        <v>1949</v>
      </c>
      <c r="C8" s="214"/>
      <c r="D8" s="215"/>
      <c r="E8" s="8">
        <v>43836450.590000004</v>
      </c>
    </row>
    <row r="9" spans="1:5" x14ac:dyDescent="0.25">
      <c r="A9" s="9">
        <v>2.1</v>
      </c>
      <c r="B9" s="201" t="s">
        <v>1950</v>
      </c>
      <c r="C9" s="202"/>
      <c r="D9" s="203"/>
      <c r="E9" s="10">
        <v>30194846.809999999</v>
      </c>
    </row>
    <row r="10" spans="1:5" x14ac:dyDescent="0.25">
      <c r="A10" s="9">
        <v>2.2000000000000002</v>
      </c>
      <c r="B10" s="201" t="s">
        <v>1924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1951</v>
      </c>
      <c r="C12" s="202"/>
      <c r="D12" s="203"/>
      <c r="E12" s="10">
        <v>334744.46999999997</v>
      </c>
    </row>
    <row r="13" spans="1:5" x14ac:dyDescent="0.25">
      <c r="A13" s="9">
        <v>2.4</v>
      </c>
      <c r="B13" s="201" t="s">
        <v>1952</v>
      </c>
      <c r="C13" s="202"/>
      <c r="D13" s="203"/>
      <c r="E13" s="10">
        <v>7458083.3300000001</v>
      </c>
    </row>
    <row r="14" spans="1:5" x14ac:dyDescent="0.25">
      <c r="A14" s="9">
        <v>2.5</v>
      </c>
      <c r="B14" s="201" t="s">
        <v>1925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1944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1926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>
        <v>3490375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3300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>
        <v>2355100.98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81489564.360000014</v>
      </c>
    </row>
    <row r="41" spans="1:5" x14ac:dyDescent="0.25">
      <c r="A41" s="6" t="s">
        <v>46</v>
      </c>
      <c r="B41" s="225" t="s">
        <v>1954</v>
      </c>
      <c r="C41" s="226"/>
      <c r="D41" s="227"/>
      <c r="E41" s="18">
        <v>32876949.109999999</v>
      </c>
    </row>
    <row r="42" spans="1:5" x14ac:dyDescent="0.25">
      <c r="A42" s="6"/>
      <c r="B42" s="201" t="s">
        <v>1955</v>
      </c>
      <c r="C42" s="202"/>
      <c r="D42" s="203"/>
      <c r="E42" s="19">
        <v>4610</v>
      </c>
    </row>
    <row r="43" spans="1:5" x14ac:dyDescent="0.25">
      <c r="A43" s="6"/>
      <c r="B43" s="201" t="s">
        <v>53</v>
      </c>
      <c r="C43" s="202"/>
      <c r="D43" s="203"/>
      <c r="E43" s="19">
        <v>23340.69</v>
      </c>
    </row>
    <row r="44" spans="1:5" x14ac:dyDescent="0.25">
      <c r="A44" s="6"/>
      <c r="B44" s="201" t="s">
        <v>1956</v>
      </c>
      <c r="C44" s="202"/>
      <c r="D44" s="203"/>
      <c r="E44" s="19">
        <v>299050.63</v>
      </c>
    </row>
    <row r="45" spans="1:5" x14ac:dyDescent="0.25">
      <c r="A45" s="6"/>
      <c r="B45" s="219" t="s">
        <v>1957</v>
      </c>
      <c r="C45" s="220"/>
      <c r="D45" s="221"/>
      <c r="E45" s="10">
        <v>32549947.789999999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1958</v>
      </c>
      <c r="C57" s="229"/>
      <c r="D57" s="230"/>
      <c r="E57" s="20">
        <f>-E41+E40</f>
        <v>48612615.250000015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23" sqref="H23"/>
    </sheetView>
  </sheetViews>
  <sheetFormatPr defaultRowHeight="15" x14ac:dyDescent="0.25"/>
  <cols>
    <col min="2" max="2" width="17.42578125" customWidth="1"/>
    <col min="3" max="3" width="15.5703125" customWidth="1"/>
    <col min="4" max="4" width="15.42578125" customWidth="1"/>
    <col min="5" max="5" width="22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459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460</v>
      </c>
      <c r="C6" s="211"/>
      <c r="D6" s="212"/>
      <c r="E6" s="7">
        <v>16181496.68</v>
      </c>
    </row>
    <row r="7" spans="1:5" x14ac:dyDescent="0.25">
      <c r="A7" s="6" t="s">
        <v>9</v>
      </c>
      <c r="B7" s="213" t="s">
        <v>461</v>
      </c>
      <c r="C7" s="214"/>
      <c r="D7" s="215"/>
      <c r="E7" s="8">
        <v>4450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8" t="s">
        <v>25</v>
      </c>
      <c r="C22" s="109"/>
      <c r="D22" s="11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4450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16185946.68</v>
      </c>
    </row>
    <row r="37" spans="1:5" x14ac:dyDescent="0.25">
      <c r="A37" s="6" t="s">
        <v>46</v>
      </c>
      <c r="B37" s="225" t="s">
        <v>455</v>
      </c>
      <c r="C37" s="226"/>
      <c r="D37" s="227"/>
      <c r="E37" s="18">
        <f>+E38</f>
        <v>76992.08</v>
      </c>
    </row>
    <row r="38" spans="1:5" x14ac:dyDescent="0.25">
      <c r="A38" s="6"/>
      <c r="B38" s="201" t="s">
        <v>176</v>
      </c>
      <c r="C38" s="202"/>
      <c r="D38" s="203"/>
      <c r="E38" s="19">
        <v>76992.08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462</v>
      </c>
      <c r="C53" s="229"/>
      <c r="D53" s="230"/>
      <c r="E53" s="20">
        <f>-E37+E36</f>
        <v>16108954.6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5" workbookViewId="0">
      <selection activeCell="I44" sqref="I44"/>
    </sheetView>
  </sheetViews>
  <sheetFormatPr defaultRowHeight="15" x14ac:dyDescent="0.25"/>
  <cols>
    <col min="2" max="2" width="17" customWidth="1"/>
    <col min="3" max="3" width="12.7109375" customWidth="1"/>
    <col min="4" max="4" width="18.5703125" customWidth="1"/>
    <col min="5" max="5" width="21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450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451</v>
      </c>
      <c r="C6" s="211"/>
      <c r="D6" s="212"/>
      <c r="E6" s="7">
        <v>17365243.57</v>
      </c>
    </row>
    <row r="7" spans="1:5" x14ac:dyDescent="0.25">
      <c r="A7" s="6" t="s">
        <v>9</v>
      </c>
      <c r="B7" s="213" t="s">
        <v>452</v>
      </c>
      <c r="C7" s="214"/>
      <c r="D7" s="215"/>
      <c r="E7" s="8">
        <v>2700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5" t="s">
        <v>25</v>
      </c>
      <c r="C22" s="106"/>
      <c r="D22" s="10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2700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17367943.57</v>
      </c>
    </row>
    <row r="37" spans="1:5" x14ac:dyDescent="0.25">
      <c r="A37" s="6" t="s">
        <v>46</v>
      </c>
      <c r="B37" s="225" t="s">
        <v>455</v>
      </c>
      <c r="C37" s="226"/>
      <c r="D37" s="227"/>
      <c r="E37" s="18">
        <f>+E38+E39+E40+E41+E42+E43</f>
        <v>1186446.8900000001</v>
      </c>
    </row>
    <row r="38" spans="1:5" x14ac:dyDescent="0.25">
      <c r="A38" s="6"/>
      <c r="B38" s="201" t="s">
        <v>456</v>
      </c>
      <c r="C38" s="202"/>
      <c r="D38" s="203"/>
      <c r="E38" s="19">
        <v>507503.24</v>
      </c>
    </row>
    <row r="39" spans="1:5" x14ac:dyDescent="0.25">
      <c r="A39" s="6"/>
      <c r="B39" s="201" t="s">
        <v>457</v>
      </c>
      <c r="C39" s="202"/>
      <c r="D39" s="203"/>
      <c r="E39" s="10">
        <v>678943.65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458</v>
      </c>
      <c r="C53" s="229"/>
      <c r="D53" s="230"/>
      <c r="E53" s="20">
        <f>-E37+E36</f>
        <v>16181496.68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21" sqref="I21"/>
    </sheetView>
  </sheetViews>
  <sheetFormatPr defaultRowHeight="15" x14ac:dyDescent="0.25"/>
  <cols>
    <col min="2" max="2" width="15" customWidth="1"/>
    <col min="3" max="3" width="15.140625" customWidth="1"/>
    <col min="4" max="4" width="15.42578125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443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444</v>
      </c>
      <c r="C6" s="211"/>
      <c r="D6" s="212"/>
      <c r="E6" s="7">
        <v>16683799.92</v>
      </c>
    </row>
    <row r="7" spans="1:5" x14ac:dyDescent="0.25">
      <c r="A7" s="6" t="s">
        <v>9</v>
      </c>
      <c r="B7" s="213" t="s">
        <v>445</v>
      </c>
      <c r="C7" s="214"/>
      <c r="D7" s="215"/>
      <c r="E7" s="8">
        <v>683143.65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>
        <v>678943.65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2" t="s">
        <v>25</v>
      </c>
      <c r="C22" s="103"/>
      <c r="D22" s="10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17366943.57</v>
      </c>
    </row>
    <row r="37" spans="1:5" x14ac:dyDescent="0.25">
      <c r="A37" s="6" t="s">
        <v>46</v>
      </c>
      <c r="B37" s="225" t="s">
        <v>447</v>
      </c>
      <c r="C37" s="226"/>
      <c r="D37" s="227"/>
      <c r="E37" s="18">
        <f>+E38+E39+E40+E41+E42+E43</f>
        <v>1700</v>
      </c>
    </row>
    <row r="38" spans="1:5" x14ac:dyDescent="0.25">
      <c r="A38" s="6"/>
      <c r="B38" s="201" t="s">
        <v>448</v>
      </c>
      <c r="C38" s="202"/>
      <c r="D38" s="203"/>
      <c r="E38" s="19">
        <v>1700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449</v>
      </c>
      <c r="C53" s="229"/>
      <c r="D53" s="230"/>
      <c r="E53" s="20">
        <f>-E37+E36</f>
        <v>17365243.57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23" sqref="H23"/>
    </sheetView>
  </sheetViews>
  <sheetFormatPr defaultRowHeight="15" x14ac:dyDescent="0.25"/>
  <cols>
    <col min="2" max="2" width="18.140625" customWidth="1"/>
    <col min="3" max="3" width="15.28515625" customWidth="1"/>
    <col min="4" max="4" width="17.28515625" customWidth="1"/>
    <col min="5" max="5" width="23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435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436</v>
      </c>
      <c r="C6" s="211"/>
      <c r="D6" s="212"/>
      <c r="E6" s="7">
        <v>23507767.52</v>
      </c>
    </row>
    <row r="7" spans="1:5" x14ac:dyDescent="0.25">
      <c r="A7" s="6" t="s">
        <v>9</v>
      </c>
      <c r="B7" s="213" t="s">
        <v>437</v>
      </c>
      <c r="C7" s="214"/>
      <c r="D7" s="215"/>
      <c r="E7" s="8">
        <v>4950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2" t="s">
        <v>25</v>
      </c>
      <c r="C22" s="103"/>
      <c r="D22" s="10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23512717.52</v>
      </c>
    </row>
    <row r="37" spans="1:5" x14ac:dyDescent="0.25">
      <c r="A37" s="6" t="s">
        <v>46</v>
      </c>
      <c r="B37" s="225" t="s">
        <v>438</v>
      </c>
      <c r="C37" s="226"/>
      <c r="D37" s="227"/>
      <c r="E37" s="18">
        <f>+E38+E39+E40+E41+E42+E43</f>
        <v>6828917.5999999996</v>
      </c>
    </row>
    <row r="38" spans="1:5" x14ac:dyDescent="0.25">
      <c r="A38" s="6"/>
      <c r="B38" s="201" t="s">
        <v>439</v>
      </c>
      <c r="C38" s="202"/>
      <c r="D38" s="203"/>
      <c r="E38" s="19">
        <v>215</v>
      </c>
    </row>
    <row r="39" spans="1:5" x14ac:dyDescent="0.25">
      <c r="A39" s="6"/>
      <c r="B39" s="201" t="s">
        <v>440</v>
      </c>
      <c r="C39" s="202"/>
      <c r="D39" s="203"/>
      <c r="E39" s="10">
        <v>316047.59999999998</v>
      </c>
    </row>
    <row r="40" spans="1:5" x14ac:dyDescent="0.25">
      <c r="A40" s="6"/>
      <c r="B40" s="234" t="s">
        <v>441</v>
      </c>
      <c r="C40" s="235"/>
      <c r="D40" s="236"/>
      <c r="E40" s="19">
        <v>12655</v>
      </c>
    </row>
    <row r="41" spans="1:5" x14ac:dyDescent="0.25">
      <c r="A41" s="6"/>
      <c r="B41" s="219" t="s">
        <v>49</v>
      </c>
      <c r="C41" s="220"/>
      <c r="D41" s="221"/>
      <c r="E41" s="10">
        <v>6500000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442</v>
      </c>
      <c r="C53" s="229"/>
      <c r="D53" s="230"/>
      <c r="E53" s="20">
        <f>-E37+E36</f>
        <v>16683799.92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20" sqref="J20"/>
    </sheetView>
  </sheetViews>
  <sheetFormatPr defaultRowHeight="15" x14ac:dyDescent="0.25"/>
  <cols>
    <col min="2" max="2" width="19.140625" customWidth="1"/>
    <col min="3" max="3" width="13.28515625" customWidth="1"/>
    <col min="4" max="4" width="14.28515625" customWidth="1"/>
    <col min="5" max="5" width="25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424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425</v>
      </c>
      <c r="C6" s="211"/>
      <c r="D6" s="212"/>
      <c r="E6" s="7">
        <v>34847825.07</v>
      </c>
    </row>
    <row r="7" spans="1:5" x14ac:dyDescent="0.25">
      <c r="A7" s="6" t="s">
        <v>9</v>
      </c>
      <c r="B7" s="213" t="s">
        <v>426</v>
      </c>
      <c r="C7" s="214"/>
      <c r="D7" s="215"/>
      <c r="E7" s="8">
        <v>290225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2" t="s">
        <v>25</v>
      </c>
      <c r="C22" s="103"/>
      <c r="D22" s="10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35138050.07</v>
      </c>
    </row>
    <row r="37" spans="1:5" x14ac:dyDescent="0.25">
      <c r="A37" s="6" t="s">
        <v>46</v>
      </c>
      <c r="B37" s="225" t="s">
        <v>427</v>
      </c>
      <c r="C37" s="226"/>
      <c r="D37" s="227"/>
      <c r="E37" s="18">
        <f>+E38+E39+E40+E41+E42+E43</f>
        <v>11630282.550000001</v>
      </c>
    </row>
    <row r="38" spans="1:5" x14ac:dyDescent="0.25">
      <c r="A38" s="6"/>
      <c r="B38" s="201" t="s">
        <v>428</v>
      </c>
      <c r="C38" s="202"/>
      <c r="D38" s="203"/>
      <c r="E38" s="19">
        <v>4250</v>
      </c>
    </row>
    <row r="39" spans="1:5" x14ac:dyDescent="0.25">
      <c r="A39" s="6"/>
      <c r="B39" s="201" t="s">
        <v>429</v>
      </c>
      <c r="C39" s="202"/>
      <c r="D39" s="203"/>
      <c r="E39" s="10">
        <v>3000</v>
      </c>
    </row>
    <row r="40" spans="1:5" x14ac:dyDescent="0.25">
      <c r="A40" s="6"/>
      <c r="B40" s="234" t="s">
        <v>430</v>
      </c>
      <c r="C40" s="235"/>
      <c r="D40" s="236"/>
      <c r="E40" s="19">
        <v>4488291.63</v>
      </c>
    </row>
    <row r="41" spans="1:5" x14ac:dyDescent="0.25">
      <c r="A41" s="6"/>
      <c r="B41" s="219" t="s">
        <v>431</v>
      </c>
      <c r="C41" s="220"/>
      <c r="D41" s="221"/>
      <c r="E41" s="10">
        <v>4211814.9400000004</v>
      </c>
    </row>
    <row r="42" spans="1:5" x14ac:dyDescent="0.25">
      <c r="A42" s="6"/>
      <c r="B42" s="201" t="s">
        <v>432</v>
      </c>
      <c r="C42" s="202"/>
      <c r="D42" s="203"/>
      <c r="E42" s="10">
        <v>2910925.98</v>
      </c>
    </row>
    <row r="43" spans="1:5" x14ac:dyDescent="0.25">
      <c r="A43" s="6"/>
      <c r="B43" s="201" t="s">
        <v>433</v>
      </c>
      <c r="C43" s="202"/>
      <c r="D43" s="203"/>
      <c r="E43" s="10">
        <v>12000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434</v>
      </c>
      <c r="C53" s="229"/>
      <c r="D53" s="230"/>
      <c r="E53" s="20">
        <f>-E37+E36</f>
        <v>23507767.52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8" sqref="J18"/>
    </sheetView>
  </sheetViews>
  <sheetFormatPr defaultRowHeight="15" x14ac:dyDescent="0.25"/>
  <cols>
    <col min="2" max="2" width="16" customWidth="1"/>
    <col min="3" max="3" width="14.28515625" customWidth="1"/>
    <col min="4" max="4" width="16.85546875" customWidth="1"/>
    <col min="5" max="5" width="20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416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417</v>
      </c>
      <c r="C6" s="211"/>
      <c r="D6" s="212"/>
      <c r="E6" s="7">
        <v>25027996.280000001</v>
      </c>
    </row>
    <row r="7" spans="1:5" x14ac:dyDescent="0.25">
      <c r="A7" s="6" t="s">
        <v>9</v>
      </c>
      <c r="B7" s="213" t="s">
        <v>418</v>
      </c>
      <c r="C7" s="214"/>
      <c r="D7" s="215"/>
      <c r="E7" s="8">
        <v>12308294.33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>
        <v>343386</v>
      </c>
    </row>
    <row r="22" spans="1:5" x14ac:dyDescent="0.25">
      <c r="A22" s="9">
        <v>2.14</v>
      </c>
      <c r="B22" s="99" t="s">
        <v>25</v>
      </c>
      <c r="C22" s="100"/>
      <c r="D22" s="10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37336290.609999999</v>
      </c>
    </row>
    <row r="37" spans="1:5" x14ac:dyDescent="0.25">
      <c r="A37" s="6" t="s">
        <v>46</v>
      </c>
      <c r="B37" s="225" t="s">
        <v>419</v>
      </c>
      <c r="C37" s="226"/>
      <c r="D37" s="227"/>
      <c r="E37" s="18">
        <f>+E38+E39+E40+E41+E42</f>
        <v>2488465.54</v>
      </c>
    </row>
    <row r="38" spans="1:5" x14ac:dyDescent="0.25">
      <c r="A38" s="6"/>
      <c r="B38" s="201" t="s">
        <v>420</v>
      </c>
      <c r="C38" s="202"/>
      <c r="D38" s="203"/>
      <c r="E38" s="19">
        <v>88479.6</v>
      </c>
    </row>
    <row r="39" spans="1:5" x14ac:dyDescent="0.25">
      <c r="A39" s="6"/>
      <c r="B39" s="201" t="s">
        <v>421</v>
      </c>
      <c r="C39" s="202"/>
      <c r="D39" s="203"/>
      <c r="E39" s="10">
        <v>157609.35</v>
      </c>
    </row>
    <row r="40" spans="1:5" x14ac:dyDescent="0.25">
      <c r="A40" s="6"/>
      <c r="B40" s="234" t="s">
        <v>49</v>
      </c>
      <c r="C40" s="235"/>
      <c r="D40" s="236"/>
      <c r="E40" s="19">
        <v>1239350.81</v>
      </c>
    </row>
    <row r="41" spans="1:5" x14ac:dyDescent="0.25">
      <c r="A41" s="6"/>
      <c r="B41" s="219" t="s">
        <v>422</v>
      </c>
      <c r="C41" s="220"/>
      <c r="D41" s="221"/>
      <c r="E41" s="10">
        <v>929916.04</v>
      </c>
    </row>
    <row r="42" spans="1:5" x14ac:dyDescent="0.25">
      <c r="A42" s="6"/>
      <c r="B42" s="201" t="s">
        <v>275</v>
      </c>
      <c r="C42" s="202"/>
      <c r="D42" s="203"/>
      <c r="E42" s="10">
        <v>73109.740000000005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423</v>
      </c>
      <c r="C53" s="229"/>
      <c r="D53" s="230"/>
      <c r="E53" s="20">
        <f>-E37+E36</f>
        <v>34847825.07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2" sqref="I12"/>
    </sheetView>
  </sheetViews>
  <sheetFormatPr defaultRowHeight="15" x14ac:dyDescent="0.25"/>
  <cols>
    <col min="2" max="2" width="16.85546875" customWidth="1"/>
    <col min="3" max="4" width="16" customWidth="1"/>
    <col min="5" max="5" width="26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407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408</v>
      </c>
      <c r="C6" s="211"/>
      <c r="D6" s="212"/>
      <c r="E6" s="7">
        <v>18389625.859999999</v>
      </c>
    </row>
    <row r="7" spans="1:5" x14ac:dyDescent="0.25">
      <c r="A7" s="6" t="s">
        <v>9</v>
      </c>
      <c r="B7" s="213" t="s">
        <v>409</v>
      </c>
      <c r="C7" s="214"/>
      <c r="D7" s="215"/>
      <c r="E7" s="8">
        <v>6968791.6699999999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87" t="s">
        <v>25</v>
      </c>
      <c r="C22" s="88"/>
      <c r="D22" s="8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25358417.530000001</v>
      </c>
    </row>
    <row r="37" spans="1:5" x14ac:dyDescent="0.25">
      <c r="A37" s="6" t="s">
        <v>46</v>
      </c>
      <c r="B37" s="225" t="s">
        <v>410</v>
      </c>
      <c r="C37" s="226"/>
      <c r="D37" s="227"/>
      <c r="E37" s="18">
        <v>330421.25</v>
      </c>
    </row>
    <row r="38" spans="1:5" x14ac:dyDescent="0.25">
      <c r="A38" s="6"/>
      <c r="B38" s="201" t="s">
        <v>411</v>
      </c>
      <c r="C38" s="202"/>
      <c r="D38" s="203"/>
      <c r="E38" s="19">
        <v>36492</v>
      </c>
    </row>
    <row r="39" spans="1:5" x14ac:dyDescent="0.25">
      <c r="A39" s="6"/>
      <c r="B39" s="201" t="s">
        <v>412</v>
      </c>
      <c r="C39" s="202"/>
      <c r="D39" s="203"/>
      <c r="E39" s="10">
        <v>3465</v>
      </c>
    </row>
    <row r="40" spans="1:5" x14ac:dyDescent="0.25">
      <c r="A40" s="6"/>
      <c r="B40" s="234" t="s">
        <v>413</v>
      </c>
      <c r="C40" s="235"/>
      <c r="D40" s="236"/>
      <c r="E40" s="19">
        <v>91772.15</v>
      </c>
    </row>
    <row r="41" spans="1:5" x14ac:dyDescent="0.25">
      <c r="A41" s="6"/>
      <c r="B41" s="219" t="s">
        <v>414</v>
      </c>
      <c r="C41" s="220"/>
      <c r="D41" s="221"/>
      <c r="E41" s="10">
        <v>198692.1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415</v>
      </c>
      <c r="C53" s="229"/>
      <c r="D53" s="230"/>
      <c r="E53" s="20">
        <f>-E37+E36</f>
        <v>25027996.280000001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6" sqref="I16"/>
    </sheetView>
  </sheetViews>
  <sheetFormatPr defaultRowHeight="15" x14ac:dyDescent="0.25"/>
  <cols>
    <col min="2" max="2" width="19.28515625" customWidth="1"/>
    <col min="3" max="3" width="15.5703125" customWidth="1"/>
    <col min="4" max="4" width="14" customWidth="1"/>
    <col min="5" max="5" width="25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399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400</v>
      </c>
      <c r="C6" s="211"/>
      <c r="D6" s="212"/>
      <c r="E6" s="7">
        <v>14590200.859999999</v>
      </c>
    </row>
    <row r="7" spans="1:5" x14ac:dyDescent="0.25">
      <c r="A7" s="6" t="s">
        <v>9</v>
      </c>
      <c r="B7" s="213" t="s">
        <v>401</v>
      </c>
      <c r="C7" s="214"/>
      <c r="D7" s="215"/>
      <c r="E7" s="8">
        <v>37482313.07</v>
      </c>
    </row>
    <row r="8" spans="1:5" x14ac:dyDescent="0.25">
      <c r="A8" s="9">
        <v>2.1</v>
      </c>
      <c r="B8" s="201" t="s">
        <v>402</v>
      </c>
      <c r="C8" s="202"/>
      <c r="D8" s="203"/>
      <c r="E8" s="10">
        <v>30778223.98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87" t="s">
        <v>25</v>
      </c>
      <c r="C22" s="88"/>
      <c r="D22" s="8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>
        <v>2904664.09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52072513.93</v>
      </c>
    </row>
    <row r="37" spans="1:5" x14ac:dyDescent="0.25">
      <c r="A37" s="6" t="s">
        <v>46</v>
      </c>
      <c r="B37" s="225" t="s">
        <v>404</v>
      </c>
      <c r="C37" s="226"/>
      <c r="D37" s="227"/>
      <c r="E37" s="18">
        <v>33682888.07</v>
      </c>
    </row>
    <row r="38" spans="1:5" x14ac:dyDescent="0.25">
      <c r="A38" s="6"/>
      <c r="B38" s="201" t="s">
        <v>405</v>
      </c>
      <c r="C38" s="202"/>
      <c r="D38" s="203"/>
      <c r="E38" s="19">
        <v>33682888.07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222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406</v>
      </c>
      <c r="C53" s="229"/>
      <c r="D53" s="230"/>
      <c r="E53" s="20">
        <f>-E37+E36</f>
        <v>18389625.859999999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4" sqref="J14"/>
    </sheetView>
  </sheetViews>
  <sheetFormatPr defaultRowHeight="15" x14ac:dyDescent="0.25"/>
  <cols>
    <col min="2" max="2" width="15.5703125" customWidth="1"/>
    <col min="3" max="3" width="14.42578125" customWidth="1"/>
    <col min="4" max="4" width="16" customWidth="1"/>
    <col min="5" max="5" width="23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387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388</v>
      </c>
      <c r="C6" s="211"/>
      <c r="D6" s="212"/>
      <c r="E6" s="7">
        <v>15241563.210000001</v>
      </c>
    </row>
    <row r="7" spans="1:5" x14ac:dyDescent="0.25">
      <c r="A7" s="6" t="s">
        <v>9</v>
      </c>
      <c r="B7" s="213" t="s">
        <v>389</v>
      </c>
      <c r="C7" s="214"/>
      <c r="D7" s="215"/>
      <c r="E7" s="8">
        <v>4950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87" t="s">
        <v>25</v>
      </c>
      <c r="C22" s="88"/>
      <c r="D22" s="8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15246513.210000001</v>
      </c>
    </row>
    <row r="37" spans="1:5" x14ac:dyDescent="0.25">
      <c r="A37" s="6" t="s">
        <v>46</v>
      </c>
      <c r="B37" s="225" t="s">
        <v>391</v>
      </c>
      <c r="C37" s="226"/>
      <c r="D37" s="227"/>
      <c r="E37" s="18">
        <v>656312.35</v>
      </c>
    </row>
    <row r="38" spans="1:5" x14ac:dyDescent="0.25">
      <c r="A38" s="6"/>
      <c r="B38" s="201" t="s">
        <v>392</v>
      </c>
      <c r="C38" s="202"/>
      <c r="D38" s="203"/>
      <c r="E38" s="19">
        <v>39796.550000000003</v>
      </c>
    </row>
    <row r="39" spans="1:5" x14ac:dyDescent="0.25">
      <c r="A39" s="6"/>
      <c r="B39" s="201" t="s">
        <v>393</v>
      </c>
      <c r="C39" s="202"/>
      <c r="D39" s="203"/>
      <c r="E39" s="10">
        <v>500</v>
      </c>
    </row>
    <row r="40" spans="1:5" x14ac:dyDescent="0.25">
      <c r="A40" s="6"/>
      <c r="B40" s="234" t="s">
        <v>394</v>
      </c>
      <c r="C40" s="235"/>
      <c r="D40" s="236"/>
      <c r="E40" s="19">
        <v>343386</v>
      </c>
    </row>
    <row r="41" spans="1:5" x14ac:dyDescent="0.25">
      <c r="A41" s="6"/>
      <c r="B41" s="219" t="s">
        <v>395</v>
      </c>
      <c r="C41" s="220"/>
      <c r="D41" s="221"/>
      <c r="E41" s="10">
        <v>2964.6</v>
      </c>
    </row>
    <row r="42" spans="1:5" x14ac:dyDescent="0.25">
      <c r="A42" s="6"/>
      <c r="B42" s="201" t="s">
        <v>396</v>
      </c>
      <c r="C42" s="202"/>
      <c r="D42" s="203"/>
      <c r="E42" s="10">
        <v>1652.4</v>
      </c>
    </row>
    <row r="43" spans="1:5" x14ac:dyDescent="0.25">
      <c r="A43" s="6"/>
      <c r="B43" s="201" t="s">
        <v>397</v>
      </c>
      <c r="C43" s="202"/>
      <c r="D43" s="203"/>
      <c r="E43" s="10">
        <v>268012.79999999999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398</v>
      </c>
      <c r="C53" s="229"/>
      <c r="D53" s="230"/>
      <c r="E53" s="20">
        <f>-E37+E36</f>
        <v>14590200.860000001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1" sqref="H11"/>
    </sheetView>
  </sheetViews>
  <sheetFormatPr defaultRowHeight="15" x14ac:dyDescent="0.25"/>
  <cols>
    <col min="2" max="2" width="17.5703125" customWidth="1"/>
    <col min="3" max="3" width="15" customWidth="1"/>
    <col min="4" max="4" width="11.42578125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378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379</v>
      </c>
      <c r="C6" s="211"/>
      <c r="D6" s="212"/>
      <c r="E6" s="7">
        <v>13256783.99</v>
      </c>
    </row>
    <row r="7" spans="1:5" x14ac:dyDescent="0.25">
      <c r="A7" s="6" t="s">
        <v>9</v>
      </c>
      <c r="B7" s="213" t="s">
        <v>380</v>
      </c>
      <c r="C7" s="214"/>
      <c r="D7" s="215"/>
      <c r="E7" s="8">
        <v>2395725.9500000002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>
        <v>2391125.9500000002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15652509.940000001</v>
      </c>
    </row>
    <row r="37" spans="1:5" x14ac:dyDescent="0.25">
      <c r="A37" s="6" t="s">
        <v>46</v>
      </c>
      <c r="B37" s="225" t="s">
        <v>381</v>
      </c>
      <c r="C37" s="226"/>
      <c r="D37" s="227"/>
      <c r="E37" s="18">
        <v>410946.73</v>
      </c>
    </row>
    <row r="38" spans="1:5" x14ac:dyDescent="0.25">
      <c r="A38" s="6"/>
      <c r="B38" s="201" t="s">
        <v>382</v>
      </c>
      <c r="C38" s="202"/>
      <c r="D38" s="203"/>
      <c r="E38" s="19">
        <v>25234.63</v>
      </c>
    </row>
    <row r="39" spans="1:5" x14ac:dyDescent="0.25">
      <c r="A39" s="6"/>
      <c r="B39" s="201" t="s">
        <v>383</v>
      </c>
      <c r="C39" s="202"/>
      <c r="D39" s="203"/>
      <c r="E39" s="10">
        <v>112917.98</v>
      </c>
    </row>
    <row r="40" spans="1:5" x14ac:dyDescent="0.25">
      <c r="A40" s="6"/>
      <c r="B40" s="234" t="s">
        <v>384</v>
      </c>
      <c r="C40" s="235"/>
      <c r="D40" s="236"/>
      <c r="E40" s="19">
        <v>155705.51</v>
      </c>
    </row>
    <row r="41" spans="1:5" x14ac:dyDescent="0.25">
      <c r="A41" s="6"/>
      <c r="B41" s="219" t="s">
        <v>385</v>
      </c>
      <c r="C41" s="220"/>
      <c r="D41" s="221"/>
      <c r="E41" s="10">
        <v>117088.61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386</v>
      </c>
      <c r="C53" s="229"/>
      <c r="D53" s="230"/>
      <c r="E53" s="20">
        <f>-E37+E36</f>
        <v>15241563.210000001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25" workbookViewId="0">
      <selection activeCell="J44" sqref="J44"/>
    </sheetView>
  </sheetViews>
  <sheetFormatPr defaultRowHeight="15" x14ac:dyDescent="0.25"/>
  <cols>
    <col min="2" max="2" width="17.7109375" customWidth="1"/>
    <col min="3" max="3" width="12.7109375" customWidth="1"/>
    <col min="4" max="4" width="6.28515625" customWidth="1"/>
    <col min="5" max="5" width="26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1941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1942</v>
      </c>
      <c r="C7" s="211"/>
      <c r="D7" s="212"/>
      <c r="E7" s="7">
        <v>31602672.100000001</v>
      </c>
    </row>
    <row r="8" spans="1:5" x14ac:dyDescent="0.25">
      <c r="A8" s="6" t="s">
        <v>9</v>
      </c>
      <c r="B8" s="213" t="s">
        <v>1943</v>
      </c>
      <c r="C8" s="214"/>
      <c r="D8" s="215"/>
      <c r="E8" s="8">
        <v>6050441.6699999999</v>
      </c>
    </row>
    <row r="9" spans="1:5" x14ac:dyDescent="0.25">
      <c r="A9" s="9">
        <v>2.1</v>
      </c>
      <c r="B9" s="201" t="s">
        <v>1866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1924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1875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1925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1944</v>
      </c>
      <c r="C17" s="202"/>
      <c r="D17" s="203"/>
      <c r="E17" s="10">
        <v>6048041.6699999999</v>
      </c>
    </row>
    <row r="18" spans="1:5" x14ac:dyDescent="0.25">
      <c r="A18" s="9">
        <v>2.9</v>
      </c>
      <c r="B18" s="201" t="s">
        <v>1926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1876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2400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37653113.770000003</v>
      </c>
    </row>
    <row r="41" spans="1:5" x14ac:dyDescent="0.25">
      <c r="A41" s="6" t="s">
        <v>46</v>
      </c>
      <c r="B41" s="225" t="s">
        <v>1945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1946</v>
      </c>
      <c r="C57" s="229"/>
      <c r="D57" s="230"/>
      <c r="E57" s="20">
        <f>-E41+E40</f>
        <v>37653113.770000003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19" workbookViewId="0">
      <selection activeCell="I10" sqref="I10"/>
    </sheetView>
  </sheetViews>
  <sheetFormatPr defaultRowHeight="15" x14ac:dyDescent="0.25"/>
  <cols>
    <col min="2" max="2" width="15.42578125" customWidth="1"/>
    <col min="3" max="3" width="14.28515625" customWidth="1"/>
    <col min="4" max="4" width="12" customWidth="1"/>
    <col min="5" max="5" width="24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373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374</v>
      </c>
      <c r="C6" s="211"/>
      <c r="D6" s="212"/>
      <c r="E6" s="7">
        <v>13314212.57</v>
      </c>
    </row>
    <row r="7" spans="1:5" x14ac:dyDescent="0.25">
      <c r="A7" s="6" t="s">
        <v>9</v>
      </c>
      <c r="B7" s="213" t="s">
        <v>375</v>
      </c>
      <c r="C7" s="214"/>
      <c r="D7" s="215"/>
      <c r="E7" s="8">
        <v>3900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13318112.57</v>
      </c>
    </row>
    <row r="37" spans="1:5" x14ac:dyDescent="0.25">
      <c r="A37" s="6" t="s">
        <v>46</v>
      </c>
      <c r="B37" s="225" t="s">
        <v>376</v>
      </c>
      <c r="C37" s="226"/>
      <c r="D37" s="227"/>
      <c r="E37" s="18">
        <v>61328.58</v>
      </c>
    </row>
    <row r="38" spans="1:5" x14ac:dyDescent="0.25">
      <c r="A38" s="6"/>
      <c r="B38" s="201" t="s">
        <v>369</v>
      </c>
      <c r="C38" s="202"/>
      <c r="D38" s="203"/>
      <c r="E38" s="19">
        <v>61328.58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377</v>
      </c>
      <c r="C53" s="229"/>
      <c r="D53" s="230"/>
      <c r="E53" s="20">
        <f>-E37+E36</f>
        <v>13256783.99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G5" sqref="G5"/>
    </sheetView>
  </sheetViews>
  <sheetFormatPr defaultRowHeight="15" x14ac:dyDescent="0.25"/>
  <cols>
    <col min="2" max="2" width="18.5703125" customWidth="1"/>
    <col min="3" max="3" width="15" customWidth="1"/>
    <col min="4" max="4" width="16.5703125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364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365</v>
      </c>
      <c r="C6" s="211"/>
      <c r="D6" s="212"/>
      <c r="E6" s="7">
        <v>18079805.48</v>
      </c>
    </row>
    <row r="7" spans="1:5" x14ac:dyDescent="0.25">
      <c r="A7" s="6" t="s">
        <v>9</v>
      </c>
      <c r="B7" s="213" t="s">
        <v>366</v>
      </c>
      <c r="C7" s="214"/>
      <c r="D7" s="215"/>
      <c r="E7" s="8">
        <v>64578.559999999998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>
        <v>61328.56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18144384.039999999</v>
      </c>
    </row>
    <row r="37" spans="1:5" x14ac:dyDescent="0.25">
      <c r="A37" s="6" t="s">
        <v>46</v>
      </c>
      <c r="B37" s="225" t="s">
        <v>368</v>
      </c>
      <c r="C37" s="226"/>
      <c r="D37" s="227"/>
      <c r="E37" s="18">
        <v>4830171.47</v>
      </c>
    </row>
    <row r="38" spans="1:5" x14ac:dyDescent="0.25">
      <c r="A38" s="6"/>
      <c r="B38" s="201" t="s">
        <v>369</v>
      </c>
      <c r="C38" s="202"/>
      <c r="D38" s="203"/>
      <c r="E38" s="19">
        <v>2398406.41</v>
      </c>
    </row>
    <row r="39" spans="1:5" x14ac:dyDescent="0.25">
      <c r="A39" s="6"/>
      <c r="B39" s="201" t="s">
        <v>370</v>
      </c>
      <c r="C39" s="202"/>
      <c r="D39" s="203"/>
      <c r="E39" s="10">
        <v>40639.11</v>
      </c>
    </row>
    <row r="40" spans="1:5" x14ac:dyDescent="0.25">
      <c r="A40" s="6"/>
      <c r="B40" s="234" t="s">
        <v>371</v>
      </c>
      <c r="C40" s="235"/>
      <c r="D40" s="236"/>
      <c r="E40" s="19">
        <v>2391125.9500000002</v>
      </c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372</v>
      </c>
      <c r="C53" s="229"/>
      <c r="D53" s="230"/>
      <c r="E53" s="20">
        <f>-E37+E36</f>
        <v>13314212.57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9"/>
  <sheetViews>
    <sheetView workbookViewId="0">
      <selection activeCell="I13" sqref="I13"/>
    </sheetView>
  </sheetViews>
  <sheetFormatPr defaultRowHeight="15" x14ac:dyDescent="0.25"/>
  <cols>
    <col min="2" max="2" width="15.5703125" customWidth="1"/>
    <col min="3" max="3" width="17.7109375" customWidth="1"/>
    <col min="4" max="4" width="13.7109375" customWidth="1"/>
    <col min="5" max="5" width="24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352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353</v>
      </c>
      <c r="C6" s="211"/>
      <c r="D6" s="212"/>
      <c r="E6" s="7">
        <v>13867522.039999999</v>
      </c>
    </row>
    <row r="7" spans="1:5" x14ac:dyDescent="0.25">
      <c r="A7" s="6" t="s">
        <v>9</v>
      </c>
      <c r="B7" s="213" t="s">
        <v>354</v>
      </c>
      <c r="C7" s="214"/>
      <c r="D7" s="215"/>
      <c r="E7" s="8">
        <v>4232203.4400000004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1829496.9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>
        <v>2398406.54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18099725.48</v>
      </c>
    </row>
    <row r="37" spans="1:5" x14ac:dyDescent="0.25">
      <c r="A37" s="6" t="s">
        <v>46</v>
      </c>
      <c r="B37" s="225" t="s">
        <v>356</v>
      </c>
      <c r="C37" s="226"/>
      <c r="D37" s="227"/>
      <c r="E37" s="18">
        <v>19920</v>
      </c>
    </row>
    <row r="38" spans="1:5" x14ac:dyDescent="0.25">
      <c r="A38" s="6"/>
      <c r="B38" s="201" t="s">
        <v>357</v>
      </c>
      <c r="C38" s="202"/>
      <c r="D38" s="203"/>
      <c r="E38" s="19">
        <v>19920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358</v>
      </c>
      <c r="C53" s="229"/>
      <c r="D53" s="230"/>
      <c r="E53" s="20">
        <f>-E37+E36</f>
        <v>18079805.48</v>
      </c>
    </row>
    <row r="54" spans="1:5" x14ac:dyDescent="0.25">
      <c r="A54" s="241" t="s">
        <v>359</v>
      </c>
      <c r="B54" s="242"/>
      <c r="C54" s="242"/>
      <c r="D54" s="242"/>
      <c r="E54" s="90"/>
    </row>
    <row r="55" spans="1:5" x14ac:dyDescent="0.25">
      <c r="A55" s="91" t="s">
        <v>7</v>
      </c>
      <c r="B55" s="243" t="s">
        <v>353</v>
      </c>
      <c r="C55" s="244"/>
      <c r="D55" s="244"/>
      <c r="E55" s="92">
        <v>4407204.72</v>
      </c>
    </row>
    <row r="56" spans="1:5" x14ac:dyDescent="0.25">
      <c r="A56" s="91" t="s">
        <v>9</v>
      </c>
      <c r="B56" s="245" t="s">
        <v>360</v>
      </c>
      <c r="C56" s="246"/>
      <c r="D56" s="246"/>
      <c r="E56" s="93">
        <v>240000</v>
      </c>
    </row>
    <row r="57" spans="1:5" x14ac:dyDescent="0.25">
      <c r="A57" s="91"/>
      <c r="B57" s="238" t="s">
        <v>0</v>
      </c>
      <c r="C57" s="239"/>
      <c r="D57" s="240"/>
      <c r="E57" s="94" t="s">
        <v>0</v>
      </c>
    </row>
    <row r="58" spans="1:5" x14ac:dyDescent="0.25">
      <c r="A58" s="91" t="s">
        <v>44</v>
      </c>
      <c r="B58" s="243" t="s">
        <v>361</v>
      </c>
      <c r="C58" s="244"/>
      <c r="D58" s="244"/>
      <c r="E58" s="92">
        <f>+E56+E55</f>
        <v>4647204.72</v>
      </c>
    </row>
    <row r="59" spans="1:5" x14ac:dyDescent="0.25">
      <c r="A59" s="91" t="s">
        <v>46</v>
      </c>
      <c r="B59" s="248" t="s">
        <v>362</v>
      </c>
      <c r="C59" s="249"/>
      <c r="D59" s="250"/>
      <c r="E59" s="95">
        <v>0</v>
      </c>
    </row>
    <row r="60" spans="1:5" x14ac:dyDescent="0.25">
      <c r="A60" s="91" t="s">
        <v>0</v>
      </c>
      <c r="B60" s="251"/>
      <c r="C60" s="252"/>
      <c r="D60" s="253"/>
      <c r="E60" s="94"/>
    </row>
    <row r="61" spans="1:5" x14ac:dyDescent="0.25">
      <c r="A61" s="96" t="s">
        <v>0</v>
      </c>
      <c r="B61" s="254"/>
      <c r="C61" s="255"/>
      <c r="D61" s="255"/>
      <c r="E61" s="94"/>
    </row>
    <row r="62" spans="1:5" x14ac:dyDescent="0.25">
      <c r="A62" s="91" t="s">
        <v>0</v>
      </c>
      <c r="B62" s="256" t="s">
        <v>0</v>
      </c>
      <c r="C62" s="257"/>
      <c r="D62" s="258"/>
      <c r="E62" s="94" t="s">
        <v>0</v>
      </c>
    </row>
    <row r="63" spans="1:5" x14ac:dyDescent="0.25">
      <c r="A63" s="91" t="s">
        <v>0</v>
      </c>
      <c r="B63" s="259" t="s">
        <v>0</v>
      </c>
      <c r="C63" s="260"/>
      <c r="D63" s="260"/>
      <c r="E63" s="94" t="s">
        <v>0</v>
      </c>
    </row>
    <row r="64" spans="1:5" x14ac:dyDescent="0.25">
      <c r="A64" s="91" t="s">
        <v>0</v>
      </c>
      <c r="B64" s="259" t="s">
        <v>0</v>
      </c>
      <c r="C64" s="260"/>
      <c r="D64" s="260"/>
      <c r="E64" s="94" t="s">
        <v>0</v>
      </c>
    </row>
    <row r="65" spans="1:5" x14ac:dyDescent="0.25">
      <c r="A65" s="91"/>
      <c r="B65" s="259" t="s">
        <v>0</v>
      </c>
      <c r="C65" s="260"/>
      <c r="D65" s="260"/>
      <c r="E65" s="94" t="s">
        <v>0</v>
      </c>
    </row>
    <row r="66" spans="1:5" x14ac:dyDescent="0.25">
      <c r="A66" s="91"/>
      <c r="B66" s="243" t="s">
        <v>0</v>
      </c>
      <c r="C66" s="244"/>
      <c r="D66" s="244"/>
      <c r="E66" s="94" t="s">
        <v>0</v>
      </c>
    </row>
    <row r="67" spans="1:5" x14ac:dyDescent="0.25">
      <c r="A67" s="91"/>
      <c r="B67" s="243" t="s">
        <v>0</v>
      </c>
      <c r="C67" s="244"/>
      <c r="D67" s="244"/>
      <c r="E67" s="94" t="s">
        <v>0</v>
      </c>
    </row>
    <row r="68" spans="1:5" x14ac:dyDescent="0.25">
      <c r="A68" s="91"/>
      <c r="B68" s="243" t="s">
        <v>0</v>
      </c>
      <c r="C68" s="244"/>
      <c r="D68" s="244"/>
      <c r="E68" s="94" t="s">
        <v>0</v>
      </c>
    </row>
    <row r="69" spans="1:5" x14ac:dyDescent="0.25">
      <c r="A69" s="91"/>
      <c r="B69" s="243" t="s">
        <v>0</v>
      </c>
      <c r="C69" s="244"/>
      <c r="D69" s="247"/>
      <c r="E69" s="97" t="s">
        <v>0</v>
      </c>
    </row>
    <row r="70" spans="1:5" x14ac:dyDescent="0.25">
      <c r="A70" s="91"/>
      <c r="B70" s="243" t="s">
        <v>0</v>
      </c>
      <c r="C70" s="244"/>
      <c r="D70" s="247"/>
      <c r="E70" s="97" t="s">
        <v>0</v>
      </c>
    </row>
    <row r="71" spans="1:5" x14ac:dyDescent="0.25">
      <c r="A71" s="91"/>
      <c r="B71" s="238"/>
      <c r="C71" s="239"/>
      <c r="D71" s="240"/>
      <c r="E71" s="97"/>
    </row>
    <row r="72" spans="1:5" x14ac:dyDescent="0.25">
      <c r="A72" s="91"/>
      <c r="B72" s="243" t="s">
        <v>0</v>
      </c>
      <c r="C72" s="244"/>
      <c r="D72" s="247"/>
      <c r="E72" s="97" t="s">
        <v>0</v>
      </c>
    </row>
    <row r="73" spans="1:5" x14ac:dyDescent="0.25">
      <c r="A73" s="91"/>
      <c r="B73" s="243" t="s">
        <v>0</v>
      </c>
      <c r="C73" s="244"/>
      <c r="D73" s="247"/>
      <c r="E73" s="97" t="s">
        <v>0</v>
      </c>
    </row>
    <row r="74" spans="1:5" x14ac:dyDescent="0.25">
      <c r="A74" s="91"/>
      <c r="B74" s="243" t="s">
        <v>0</v>
      </c>
      <c r="C74" s="244"/>
      <c r="D74" s="247"/>
      <c r="E74" s="97" t="s">
        <v>0</v>
      </c>
    </row>
    <row r="75" spans="1:5" x14ac:dyDescent="0.25">
      <c r="A75" s="91"/>
      <c r="B75" s="243" t="s">
        <v>0</v>
      </c>
      <c r="C75" s="244"/>
      <c r="D75" s="247"/>
      <c r="E75" s="97" t="s">
        <v>0</v>
      </c>
    </row>
    <row r="76" spans="1:5" x14ac:dyDescent="0.25">
      <c r="A76" s="91"/>
      <c r="B76" s="243" t="s">
        <v>0</v>
      </c>
      <c r="C76" s="244"/>
      <c r="D76" s="247"/>
      <c r="E76" s="97" t="s">
        <v>0</v>
      </c>
    </row>
    <row r="77" spans="1:5" x14ac:dyDescent="0.25">
      <c r="A77" s="91"/>
      <c r="B77" s="243" t="s">
        <v>0</v>
      </c>
      <c r="C77" s="244"/>
      <c r="D77" s="247"/>
      <c r="E77" s="97" t="s">
        <v>0</v>
      </c>
    </row>
    <row r="78" spans="1:5" x14ac:dyDescent="0.25">
      <c r="A78" s="91"/>
      <c r="B78" s="243" t="s">
        <v>0</v>
      </c>
      <c r="C78" s="244"/>
      <c r="D78" s="247"/>
      <c r="E78" s="97" t="s">
        <v>0</v>
      </c>
    </row>
    <row r="79" spans="1:5" x14ac:dyDescent="0.25">
      <c r="A79" s="91"/>
      <c r="B79" s="261" t="s">
        <v>363</v>
      </c>
      <c r="C79" s="262"/>
      <c r="D79" s="263"/>
      <c r="E79" s="98">
        <f>-E59+E58</f>
        <v>4647204.72</v>
      </c>
    </row>
  </sheetData>
  <mergeCells count="76">
    <mergeCell ref="B76:D76"/>
    <mergeCell ref="B77:D77"/>
    <mergeCell ref="B78:D78"/>
    <mergeCell ref="B79:D79"/>
    <mergeCell ref="B70:D70"/>
    <mergeCell ref="B71:D71"/>
    <mergeCell ref="B72:D72"/>
    <mergeCell ref="B73:D73"/>
    <mergeCell ref="B74:D74"/>
    <mergeCell ref="B75:D75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A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4" sqref="I14"/>
    </sheetView>
  </sheetViews>
  <sheetFormatPr defaultRowHeight="15" x14ac:dyDescent="0.25"/>
  <cols>
    <col min="2" max="2" width="18.5703125" customWidth="1"/>
    <col min="3" max="3" width="12.7109375" customWidth="1"/>
    <col min="4" max="4" width="15.28515625" customWidth="1"/>
    <col min="5" max="5" width="24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340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341</v>
      </c>
      <c r="C6" s="211"/>
      <c r="D6" s="212"/>
      <c r="E6" s="7">
        <v>14725123.91</v>
      </c>
    </row>
    <row r="7" spans="1:5" x14ac:dyDescent="0.25">
      <c r="A7" s="6" t="s">
        <v>9</v>
      </c>
      <c r="B7" s="213" t="s">
        <v>342</v>
      </c>
      <c r="C7" s="214"/>
      <c r="D7" s="215"/>
      <c r="E7" s="8">
        <v>5150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5150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14730273.91</v>
      </c>
    </row>
    <row r="37" spans="1:5" x14ac:dyDescent="0.25">
      <c r="A37" s="6" t="s">
        <v>46</v>
      </c>
      <c r="B37" s="225" t="s">
        <v>343</v>
      </c>
      <c r="C37" s="226"/>
      <c r="D37" s="227"/>
      <c r="E37" s="18">
        <v>862751.87</v>
      </c>
    </row>
    <row r="38" spans="1:5" x14ac:dyDescent="0.25">
      <c r="A38" s="6"/>
      <c r="B38" s="201" t="s">
        <v>344</v>
      </c>
      <c r="C38" s="202"/>
      <c r="D38" s="203"/>
      <c r="E38" s="19">
        <v>500</v>
      </c>
    </row>
    <row r="39" spans="1:5" x14ac:dyDescent="0.25">
      <c r="A39" s="6"/>
      <c r="B39" s="201" t="s">
        <v>345</v>
      </c>
      <c r="C39" s="202"/>
      <c r="D39" s="203"/>
      <c r="E39" s="10">
        <v>500</v>
      </c>
    </row>
    <row r="40" spans="1:5" x14ac:dyDescent="0.25">
      <c r="A40" s="6"/>
      <c r="B40" s="234" t="s">
        <v>346</v>
      </c>
      <c r="C40" s="235"/>
      <c r="D40" s="236"/>
      <c r="E40" s="19">
        <v>213150.3</v>
      </c>
    </row>
    <row r="41" spans="1:5" x14ac:dyDescent="0.25">
      <c r="A41" s="6"/>
      <c r="B41" s="219" t="s">
        <v>347</v>
      </c>
      <c r="C41" s="220"/>
      <c r="D41" s="221"/>
      <c r="E41" s="10">
        <v>599521.06999999995</v>
      </c>
    </row>
    <row r="42" spans="1:5" x14ac:dyDescent="0.25">
      <c r="A42" s="6"/>
      <c r="B42" s="201" t="s">
        <v>348</v>
      </c>
      <c r="C42" s="202"/>
      <c r="D42" s="203"/>
      <c r="E42" s="10">
        <v>35363</v>
      </c>
    </row>
    <row r="43" spans="1:5" x14ac:dyDescent="0.25">
      <c r="A43" s="6"/>
      <c r="B43" s="201" t="s">
        <v>349</v>
      </c>
      <c r="C43" s="202"/>
      <c r="D43" s="203"/>
      <c r="E43" s="10">
        <v>5197.5</v>
      </c>
    </row>
    <row r="44" spans="1:5" x14ac:dyDescent="0.25">
      <c r="A44" s="6"/>
      <c r="B44" s="201" t="s">
        <v>350</v>
      </c>
      <c r="C44" s="202"/>
      <c r="D44" s="203"/>
      <c r="E44" s="10">
        <v>8520</v>
      </c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351</v>
      </c>
      <c r="C53" s="229"/>
      <c r="D53" s="230"/>
      <c r="E53" s="20">
        <f>-E37+E36</f>
        <v>13867522.040000001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13" workbookViewId="0">
      <selection activeCell="I13" sqref="I13"/>
    </sheetView>
  </sheetViews>
  <sheetFormatPr defaultRowHeight="15" x14ac:dyDescent="0.25"/>
  <cols>
    <col min="2" max="2" width="20" customWidth="1"/>
    <col min="3" max="3" width="16.85546875" customWidth="1"/>
    <col min="4" max="4" width="18.7109375" customWidth="1"/>
    <col min="5" max="5" width="24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328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329</v>
      </c>
      <c r="C6" s="211"/>
      <c r="D6" s="212"/>
      <c r="E6" s="7">
        <v>31446605.719999999</v>
      </c>
    </row>
    <row r="7" spans="1:5" x14ac:dyDescent="0.25">
      <c r="A7" s="6" t="s">
        <v>9</v>
      </c>
      <c r="B7" s="213" t="s">
        <v>330</v>
      </c>
      <c r="C7" s="214"/>
      <c r="D7" s="215"/>
      <c r="E7" s="8">
        <v>324788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1" t="s">
        <v>25</v>
      </c>
      <c r="C22" s="82"/>
      <c r="D22" s="83"/>
      <c r="E22" s="10">
        <v>35363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31771393.719999999</v>
      </c>
    </row>
    <row r="37" spans="1:5" x14ac:dyDescent="0.25">
      <c r="A37" s="6" t="s">
        <v>46</v>
      </c>
      <c r="B37" s="225" t="s">
        <v>331</v>
      </c>
      <c r="C37" s="226"/>
      <c r="D37" s="227"/>
      <c r="E37" s="18">
        <v>17046269.809999999</v>
      </c>
    </row>
    <row r="38" spans="1:5" x14ac:dyDescent="0.25">
      <c r="A38" s="6"/>
      <c r="B38" s="201" t="s">
        <v>332</v>
      </c>
      <c r="C38" s="202"/>
      <c r="D38" s="203"/>
      <c r="E38" s="19">
        <v>33611.839999999997</v>
      </c>
    </row>
    <row r="39" spans="1:5" x14ac:dyDescent="0.25">
      <c r="A39" s="6"/>
      <c r="B39" s="201" t="s">
        <v>333</v>
      </c>
      <c r="C39" s="202"/>
      <c r="D39" s="203"/>
      <c r="E39" s="10">
        <v>4303051.1399999997</v>
      </c>
    </row>
    <row r="40" spans="1:5" x14ac:dyDescent="0.25">
      <c r="A40" s="6"/>
      <c r="B40" s="234" t="s">
        <v>334</v>
      </c>
      <c r="C40" s="235"/>
      <c r="D40" s="236"/>
      <c r="E40" s="19">
        <v>4160093.51</v>
      </c>
    </row>
    <row r="41" spans="1:5" x14ac:dyDescent="0.25">
      <c r="A41" s="6"/>
      <c r="B41" s="219" t="s">
        <v>335</v>
      </c>
      <c r="C41" s="220"/>
      <c r="D41" s="221"/>
      <c r="E41" s="10">
        <v>3290137.74</v>
      </c>
    </row>
    <row r="42" spans="1:5" x14ac:dyDescent="0.25">
      <c r="A42" s="6"/>
      <c r="B42" s="201" t="s">
        <v>336</v>
      </c>
      <c r="C42" s="202"/>
      <c r="D42" s="203"/>
      <c r="E42" s="10">
        <v>3939265.44</v>
      </c>
    </row>
    <row r="43" spans="1:5" x14ac:dyDescent="0.25">
      <c r="A43" s="6"/>
      <c r="B43" s="201" t="s">
        <v>337</v>
      </c>
      <c r="C43" s="202"/>
      <c r="D43" s="203"/>
      <c r="E43" s="10">
        <v>716110.14</v>
      </c>
    </row>
    <row r="44" spans="1:5" x14ac:dyDescent="0.25">
      <c r="A44" s="6"/>
      <c r="B44" s="201" t="s">
        <v>338</v>
      </c>
      <c r="C44" s="202"/>
      <c r="D44" s="203"/>
      <c r="E44" s="10">
        <v>100000</v>
      </c>
    </row>
    <row r="45" spans="1:5" x14ac:dyDescent="0.25">
      <c r="A45" s="6"/>
      <c r="B45" s="201" t="s">
        <v>291</v>
      </c>
      <c r="C45" s="202"/>
      <c r="D45" s="203"/>
      <c r="E45" s="10">
        <v>504000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339</v>
      </c>
      <c r="C53" s="229"/>
      <c r="D53" s="230"/>
      <c r="E53" s="20">
        <f>-E37+E36</f>
        <v>14725123.91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P19" sqref="P19"/>
    </sheetView>
  </sheetViews>
  <sheetFormatPr defaultRowHeight="15" x14ac:dyDescent="0.25"/>
  <cols>
    <col min="2" max="2" width="18.140625" customWidth="1"/>
    <col min="3" max="3" width="13.5703125" customWidth="1"/>
    <col min="4" max="4" width="14" customWidth="1"/>
    <col min="5" max="5" width="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318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319</v>
      </c>
      <c r="C6" s="211"/>
      <c r="D6" s="212"/>
      <c r="E6" s="7">
        <v>17029919.960000001</v>
      </c>
    </row>
    <row r="7" spans="1:5" x14ac:dyDescent="0.25">
      <c r="A7" s="6" t="s">
        <v>9</v>
      </c>
      <c r="B7" s="213" t="s">
        <v>320</v>
      </c>
      <c r="C7" s="214"/>
      <c r="D7" s="215"/>
      <c r="E7" s="8">
        <v>22416975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8" t="s">
        <v>25</v>
      </c>
      <c r="C22" s="79"/>
      <c r="D22" s="8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39446894.960000001</v>
      </c>
    </row>
    <row r="37" spans="1:5" x14ac:dyDescent="0.25">
      <c r="A37" s="6" t="s">
        <v>46</v>
      </c>
      <c r="B37" s="225" t="s">
        <v>321</v>
      </c>
      <c r="C37" s="226"/>
      <c r="D37" s="227"/>
      <c r="E37" s="18">
        <v>8000289.2400000002</v>
      </c>
    </row>
    <row r="38" spans="1:5" x14ac:dyDescent="0.25">
      <c r="A38" s="6"/>
      <c r="B38" s="201" t="s">
        <v>322</v>
      </c>
      <c r="C38" s="202"/>
      <c r="D38" s="203"/>
      <c r="E38" s="19">
        <v>29070.54</v>
      </c>
    </row>
    <row r="39" spans="1:5" x14ac:dyDescent="0.25">
      <c r="A39" s="6"/>
      <c r="B39" s="201" t="s">
        <v>323</v>
      </c>
      <c r="C39" s="202"/>
      <c r="D39" s="203"/>
      <c r="E39" s="10">
        <v>36000</v>
      </c>
    </row>
    <row r="40" spans="1:5" x14ac:dyDescent="0.25">
      <c r="A40" s="6"/>
      <c r="B40" s="234" t="s">
        <v>324</v>
      </c>
      <c r="C40" s="235"/>
      <c r="D40" s="236"/>
      <c r="E40" s="19">
        <v>7600000</v>
      </c>
    </row>
    <row r="41" spans="1:5" x14ac:dyDescent="0.25">
      <c r="A41" s="6"/>
      <c r="B41" s="219" t="s">
        <v>325</v>
      </c>
      <c r="C41" s="220"/>
      <c r="D41" s="221"/>
      <c r="E41" s="10">
        <v>330018.7</v>
      </c>
    </row>
    <row r="42" spans="1:5" x14ac:dyDescent="0.25">
      <c r="A42" s="6"/>
      <c r="B42" s="201" t="s">
        <v>326</v>
      </c>
      <c r="C42" s="202"/>
      <c r="D42" s="203"/>
      <c r="E42" s="10">
        <v>5200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327</v>
      </c>
      <c r="C53" s="229"/>
      <c r="D53" s="230"/>
      <c r="E53" s="20">
        <f>-E37+E36</f>
        <v>31446605.719999999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4" sqref="H14"/>
    </sheetView>
  </sheetViews>
  <sheetFormatPr defaultRowHeight="15" x14ac:dyDescent="0.25"/>
  <cols>
    <col min="2" max="2" width="15.5703125" customWidth="1"/>
    <col min="3" max="3" width="14" customWidth="1"/>
    <col min="4" max="4" width="11.7109375" customWidth="1"/>
    <col min="5" max="5" width="25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310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311</v>
      </c>
      <c r="C6" s="211"/>
      <c r="D6" s="212"/>
      <c r="E6" s="7">
        <v>16693299.42</v>
      </c>
    </row>
    <row r="7" spans="1:5" x14ac:dyDescent="0.25">
      <c r="A7" s="6" t="s">
        <v>9</v>
      </c>
      <c r="B7" s="213" t="s">
        <v>312</v>
      </c>
      <c r="C7" s="214"/>
      <c r="D7" s="215"/>
      <c r="E7" s="8">
        <v>26484228.02</v>
      </c>
    </row>
    <row r="8" spans="1:5" x14ac:dyDescent="0.25">
      <c r="A8" s="9">
        <v>2.1</v>
      </c>
      <c r="B8" s="201" t="s">
        <v>313</v>
      </c>
      <c r="C8" s="202"/>
      <c r="D8" s="203"/>
      <c r="E8" s="10">
        <v>25454886.66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8" t="s">
        <v>25</v>
      </c>
      <c r="C22" s="79"/>
      <c r="D22" s="8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>
        <v>692720.82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>
        <v>29070.54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43177527.439999998</v>
      </c>
    </row>
    <row r="37" spans="1:5" x14ac:dyDescent="0.25">
      <c r="A37" s="6" t="s">
        <v>46</v>
      </c>
      <c r="B37" s="225" t="s">
        <v>316</v>
      </c>
      <c r="C37" s="226"/>
      <c r="D37" s="227"/>
      <c r="E37" s="18">
        <v>26147607.48</v>
      </c>
    </row>
    <row r="38" spans="1:5" x14ac:dyDescent="0.25">
      <c r="A38" s="6"/>
      <c r="B38" s="201" t="s">
        <v>0</v>
      </c>
      <c r="C38" s="202"/>
      <c r="D38" s="203"/>
      <c r="E38" s="19" t="s">
        <v>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317</v>
      </c>
      <c r="C53" s="229"/>
      <c r="D53" s="230"/>
      <c r="E53" s="20">
        <f>-E37+E36</f>
        <v>17029919.959999997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H56" sqref="H56"/>
    </sheetView>
  </sheetViews>
  <sheetFormatPr defaultRowHeight="15" x14ac:dyDescent="0.25"/>
  <cols>
    <col min="3" max="3" width="12.85546875" customWidth="1"/>
    <col min="4" max="4" width="12.42578125" customWidth="1"/>
    <col min="5" max="5" width="26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305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306</v>
      </c>
      <c r="C6" s="211"/>
      <c r="D6" s="212"/>
      <c r="E6" s="7">
        <v>16770557.09</v>
      </c>
    </row>
    <row r="7" spans="1:5" x14ac:dyDescent="0.25">
      <c r="A7" s="6" t="s">
        <v>9</v>
      </c>
      <c r="B7" s="213" t="s">
        <v>307</v>
      </c>
      <c r="C7" s="214"/>
      <c r="D7" s="215"/>
      <c r="E7" s="8">
        <v>4650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5" t="s">
        <v>25</v>
      </c>
      <c r="C22" s="76"/>
      <c r="D22" s="7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302</v>
      </c>
      <c r="C34" s="202"/>
      <c r="D34" s="203"/>
      <c r="E34" s="10">
        <v>8990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16775207.09</v>
      </c>
    </row>
    <row r="37" spans="1:5" x14ac:dyDescent="0.25">
      <c r="A37" s="6" t="s">
        <v>46</v>
      </c>
      <c r="B37" s="225" t="s">
        <v>308</v>
      </c>
      <c r="C37" s="226"/>
      <c r="D37" s="227"/>
      <c r="E37" s="18">
        <v>81907.67</v>
      </c>
    </row>
    <row r="38" spans="1:5" x14ac:dyDescent="0.25">
      <c r="A38" s="6"/>
      <c r="B38" s="201" t="s">
        <v>234</v>
      </c>
      <c r="C38" s="202"/>
      <c r="D38" s="203"/>
      <c r="E38" s="19">
        <v>81907.67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309</v>
      </c>
      <c r="C53" s="229"/>
      <c r="D53" s="230"/>
      <c r="E53" s="20">
        <f>-E37+E36</f>
        <v>16693299.42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46" workbookViewId="0">
      <selection sqref="A1:E53"/>
    </sheetView>
  </sheetViews>
  <sheetFormatPr defaultRowHeight="15" x14ac:dyDescent="0.25"/>
  <cols>
    <col min="3" max="3" width="13.85546875" customWidth="1"/>
    <col min="4" max="4" width="14.5703125" customWidth="1"/>
    <col min="5" max="5" width="26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299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300</v>
      </c>
      <c r="C6" s="211"/>
      <c r="D6" s="212"/>
      <c r="E6" s="7">
        <v>16757167.09</v>
      </c>
    </row>
    <row r="7" spans="1:5" x14ac:dyDescent="0.25">
      <c r="A7" s="6" t="s">
        <v>9</v>
      </c>
      <c r="B7" s="213" t="s">
        <v>301</v>
      </c>
      <c r="C7" s="214"/>
      <c r="D7" s="215"/>
      <c r="E7" s="8">
        <v>13390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5" t="s">
        <v>25</v>
      </c>
      <c r="C22" s="76"/>
      <c r="D22" s="7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4400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302</v>
      </c>
      <c r="C34" s="202"/>
      <c r="D34" s="203"/>
      <c r="E34" s="10">
        <v>8990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16770557.09</v>
      </c>
    </row>
    <row r="37" spans="1:5" x14ac:dyDescent="0.25">
      <c r="A37" s="6" t="s">
        <v>46</v>
      </c>
      <c r="B37" s="225" t="s">
        <v>303</v>
      </c>
      <c r="C37" s="226"/>
      <c r="D37" s="227"/>
      <c r="E37" s="18">
        <v>0</v>
      </c>
    </row>
    <row r="38" spans="1:5" x14ac:dyDescent="0.25">
      <c r="A38" s="6"/>
      <c r="B38" s="201" t="s">
        <v>0</v>
      </c>
      <c r="C38" s="202"/>
      <c r="D38" s="203"/>
      <c r="E38" s="19" t="s">
        <v>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304</v>
      </c>
      <c r="C53" s="229"/>
      <c r="D53" s="230"/>
      <c r="E53" s="20">
        <f>-E37+E36</f>
        <v>16770557.09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40" workbookViewId="0">
      <selection activeCell="G11" sqref="G11"/>
    </sheetView>
  </sheetViews>
  <sheetFormatPr defaultRowHeight="15" x14ac:dyDescent="0.25"/>
  <cols>
    <col min="3" max="3" width="12.140625" customWidth="1"/>
    <col min="4" max="4" width="16" customWidth="1"/>
    <col min="5" max="5" width="27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292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293</v>
      </c>
      <c r="C6" s="211"/>
      <c r="D6" s="212"/>
      <c r="E6" s="7">
        <v>16761147.09</v>
      </c>
    </row>
    <row r="7" spans="1:5" x14ac:dyDescent="0.25">
      <c r="A7" s="6" t="s">
        <v>9</v>
      </c>
      <c r="B7" s="213" t="s">
        <v>294</v>
      </c>
      <c r="C7" s="214"/>
      <c r="D7" s="215"/>
      <c r="E7" s="8">
        <v>3250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5" t="s">
        <v>25</v>
      </c>
      <c r="C22" s="76"/>
      <c r="D22" s="7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289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16764397.09</v>
      </c>
    </row>
    <row r="37" spans="1:5" x14ac:dyDescent="0.25">
      <c r="A37" s="6" t="s">
        <v>46</v>
      </c>
      <c r="B37" s="225" t="s">
        <v>295</v>
      </c>
      <c r="C37" s="226"/>
      <c r="D37" s="227"/>
      <c r="E37" s="18">
        <v>7230</v>
      </c>
    </row>
    <row r="38" spans="1:5" x14ac:dyDescent="0.25">
      <c r="A38" s="6"/>
      <c r="B38" s="201" t="s">
        <v>296</v>
      </c>
      <c r="C38" s="202"/>
      <c r="D38" s="203"/>
      <c r="E38" s="19">
        <v>6990</v>
      </c>
    </row>
    <row r="39" spans="1:5" x14ac:dyDescent="0.25">
      <c r="A39" s="6"/>
      <c r="B39" s="201" t="s">
        <v>297</v>
      </c>
      <c r="C39" s="202"/>
      <c r="D39" s="203"/>
      <c r="E39" s="10">
        <v>240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298</v>
      </c>
      <c r="C53" s="229"/>
      <c r="D53" s="230"/>
      <c r="E53" s="20">
        <f>-E37+E36</f>
        <v>16757167.09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28" workbookViewId="0">
      <selection activeCell="I52" sqref="I52"/>
    </sheetView>
  </sheetViews>
  <sheetFormatPr defaultRowHeight="15" x14ac:dyDescent="0.25"/>
  <cols>
    <col min="2" max="2" width="17.140625" customWidth="1"/>
    <col min="3" max="3" width="13.7109375" customWidth="1"/>
    <col min="4" max="4" width="10.5703125" customWidth="1"/>
    <col min="5" max="5" width="22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1929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1930</v>
      </c>
      <c r="C7" s="211"/>
      <c r="D7" s="212"/>
      <c r="E7" s="7">
        <v>35204714.18</v>
      </c>
    </row>
    <row r="8" spans="1:5" x14ac:dyDescent="0.25">
      <c r="A8" s="6" t="s">
        <v>9</v>
      </c>
      <c r="B8" s="213" t="s">
        <v>1931</v>
      </c>
      <c r="C8" s="214"/>
      <c r="D8" s="215"/>
      <c r="E8" s="8">
        <v>2412397.0499999998</v>
      </c>
    </row>
    <row r="9" spans="1:5" x14ac:dyDescent="0.25">
      <c r="A9" s="9">
        <v>2.1</v>
      </c>
      <c r="B9" s="201" t="s">
        <v>1866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1924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1875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1925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>
        <v>2410147.0499999998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1926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1876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2250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37617111.229999997</v>
      </c>
    </row>
    <row r="41" spans="1:5" x14ac:dyDescent="0.25">
      <c r="A41" s="6" t="s">
        <v>46</v>
      </c>
      <c r="B41" s="225" t="s">
        <v>1933</v>
      </c>
      <c r="C41" s="226"/>
      <c r="D41" s="227"/>
      <c r="E41" s="18">
        <v>6014439.1299999999</v>
      </c>
    </row>
    <row r="42" spans="1:5" x14ac:dyDescent="0.25">
      <c r="A42" s="6"/>
      <c r="B42" s="201" t="s">
        <v>1934</v>
      </c>
      <c r="C42" s="202"/>
      <c r="D42" s="203"/>
      <c r="E42" s="19">
        <v>872</v>
      </c>
    </row>
    <row r="43" spans="1:5" x14ac:dyDescent="0.25">
      <c r="A43" s="6"/>
      <c r="B43" s="201" t="s">
        <v>1935</v>
      </c>
      <c r="C43" s="202"/>
      <c r="D43" s="203"/>
      <c r="E43" s="19">
        <v>130710.01</v>
      </c>
    </row>
    <row r="44" spans="1:5" x14ac:dyDescent="0.25">
      <c r="A44" s="6"/>
      <c r="B44" s="201" t="s">
        <v>1936</v>
      </c>
      <c r="C44" s="202"/>
      <c r="D44" s="203"/>
      <c r="E44" s="19">
        <v>4323473.4800000004</v>
      </c>
    </row>
    <row r="45" spans="1:5" x14ac:dyDescent="0.25">
      <c r="A45" s="6"/>
      <c r="B45" s="219" t="s">
        <v>1937</v>
      </c>
      <c r="C45" s="220"/>
      <c r="D45" s="221"/>
      <c r="E45" s="10">
        <v>303800.08</v>
      </c>
    </row>
    <row r="46" spans="1:5" x14ac:dyDescent="0.25">
      <c r="A46" s="6"/>
      <c r="B46" s="201" t="s">
        <v>1938</v>
      </c>
      <c r="C46" s="202"/>
      <c r="D46" s="203"/>
      <c r="E46" s="10">
        <v>305124.34000000003</v>
      </c>
    </row>
    <row r="47" spans="1:5" x14ac:dyDescent="0.25">
      <c r="A47" s="6"/>
      <c r="B47" s="201" t="s">
        <v>1939</v>
      </c>
      <c r="C47" s="202"/>
      <c r="D47" s="203"/>
      <c r="E47" s="10">
        <v>950459.22</v>
      </c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1940</v>
      </c>
      <c r="C57" s="229"/>
      <c r="D57" s="230"/>
      <c r="E57" s="20">
        <f>-E41+E40</f>
        <v>31602672.099999998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M18" sqref="M18"/>
    </sheetView>
  </sheetViews>
  <sheetFormatPr defaultRowHeight="15" x14ac:dyDescent="0.25"/>
  <cols>
    <col min="2" max="2" width="15.42578125" customWidth="1"/>
    <col min="3" max="3" width="14.7109375" customWidth="1"/>
    <col min="4" max="4" width="17.140625" customWidth="1"/>
    <col min="5" max="5" width="21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286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287</v>
      </c>
      <c r="C6" s="211"/>
      <c r="D6" s="212"/>
      <c r="E6" s="7">
        <v>17073343.09</v>
      </c>
    </row>
    <row r="7" spans="1:5" x14ac:dyDescent="0.25">
      <c r="A7" s="6" t="s">
        <v>9</v>
      </c>
      <c r="B7" s="213" t="s">
        <v>288</v>
      </c>
      <c r="C7" s="214"/>
      <c r="D7" s="215"/>
      <c r="E7" s="8">
        <v>47804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2" t="s">
        <v>25</v>
      </c>
      <c r="C22" s="73"/>
      <c r="D22" s="7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289</v>
      </c>
      <c r="C34" s="202"/>
      <c r="D34" s="203"/>
      <c r="E34" s="10">
        <v>44154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17121147.09</v>
      </c>
    </row>
    <row r="37" spans="1:5" x14ac:dyDescent="0.25">
      <c r="A37" s="6" t="s">
        <v>46</v>
      </c>
      <c r="B37" s="225" t="s">
        <v>290</v>
      </c>
      <c r="C37" s="226"/>
      <c r="D37" s="227"/>
      <c r="E37" s="18">
        <v>360000</v>
      </c>
    </row>
    <row r="38" spans="1:5" x14ac:dyDescent="0.25">
      <c r="A38" s="6"/>
      <c r="B38" s="201" t="s">
        <v>291</v>
      </c>
      <c r="C38" s="202"/>
      <c r="D38" s="203"/>
      <c r="E38" s="19">
        <v>360000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285</v>
      </c>
      <c r="C53" s="229"/>
      <c r="D53" s="230"/>
      <c r="E53" s="20">
        <f>-E37+E36</f>
        <v>16761147.09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4" sqref="L14"/>
    </sheetView>
  </sheetViews>
  <sheetFormatPr defaultRowHeight="15" x14ac:dyDescent="0.25"/>
  <cols>
    <col min="2" max="2" width="15.5703125" customWidth="1"/>
    <col min="3" max="3" width="15.7109375" customWidth="1"/>
    <col min="4" max="4" width="19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278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279</v>
      </c>
      <c r="C6" s="211"/>
      <c r="D6" s="212"/>
      <c r="E6" s="7">
        <v>17149797.09</v>
      </c>
    </row>
    <row r="7" spans="1:5" x14ac:dyDescent="0.25">
      <c r="A7" s="6" t="s">
        <v>9</v>
      </c>
      <c r="B7" s="213" t="s">
        <v>280</v>
      </c>
      <c r="C7" s="214"/>
      <c r="D7" s="215"/>
      <c r="E7" s="8">
        <v>2950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2" t="s">
        <v>25</v>
      </c>
      <c r="C22" s="73"/>
      <c r="D22" s="7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17152747.09</v>
      </c>
    </row>
    <row r="37" spans="1:5" x14ac:dyDescent="0.25">
      <c r="A37" s="6" t="s">
        <v>46</v>
      </c>
      <c r="B37" s="225" t="s">
        <v>281</v>
      </c>
      <c r="C37" s="226"/>
      <c r="D37" s="227"/>
      <c r="E37" s="18">
        <v>79404</v>
      </c>
    </row>
    <row r="38" spans="1:5" x14ac:dyDescent="0.25">
      <c r="A38" s="6"/>
      <c r="B38" s="201" t="s">
        <v>282</v>
      </c>
      <c r="C38" s="202"/>
      <c r="D38" s="203"/>
      <c r="E38" s="19">
        <v>35250</v>
      </c>
    </row>
    <row r="39" spans="1:5" x14ac:dyDescent="0.25">
      <c r="A39" s="6"/>
      <c r="B39" s="201" t="s">
        <v>283</v>
      </c>
      <c r="C39" s="202"/>
      <c r="D39" s="203"/>
      <c r="E39" s="10">
        <v>35904</v>
      </c>
    </row>
    <row r="40" spans="1:5" x14ac:dyDescent="0.25">
      <c r="A40" s="6"/>
      <c r="B40" s="234" t="s">
        <v>284</v>
      </c>
      <c r="C40" s="235"/>
      <c r="D40" s="236"/>
      <c r="E40" s="19">
        <v>8250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285</v>
      </c>
      <c r="C53" s="229"/>
      <c r="D53" s="230"/>
      <c r="E53" s="20">
        <f>-E37+E36</f>
        <v>17073343.09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H48" sqref="H48"/>
    </sheetView>
  </sheetViews>
  <sheetFormatPr defaultRowHeight="15" x14ac:dyDescent="0.25"/>
  <cols>
    <col min="3" max="3" width="15.42578125" customWidth="1"/>
    <col min="4" max="4" width="20.7109375" customWidth="1"/>
    <col min="5" max="5" width="27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267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268</v>
      </c>
      <c r="C6" s="211"/>
      <c r="D6" s="212"/>
      <c r="E6" s="7">
        <v>18457986.989999998</v>
      </c>
    </row>
    <row r="7" spans="1:5" x14ac:dyDescent="0.25">
      <c r="A7" s="6" t="s">
        <v>9</v>
      </c>
      <c r="B7" s="213" t="s">
        <v>269</v>
      </c>
      <c r="C7" s="214"/>
      <c r="D7" s="215"/>
      <c r="E7" s="8">
        <v>4850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69" t="s">
        <v>25</v>
      </c>
      <c r="C22" s="70"/>
      <c r="D22" s="7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18462836.989999998</v>
      </c>
    </row>
    <row r="37" spans="1:5" x14ac:dyDescent="0.25">
      <c r="A37" s="6" t="s">
        <v>46</v>
      </c>
      <c r="B37" s="225" t="s">
        <v>270</v>
      </c>
      <c r="C37" s="226"/>
      <c r="D37" s="227"/>
      <c r="E37" s="18">
        <v>1313039.8999999999</v>
      </c>
    </row>
    <row r="38" spans="1:5" x14ac:dyDescent="0.25">
      <c r="A38" s="6"/>
      <c r="B38" s="201" t="s">
        <v>271</v>
      </c>
      <c r="C38" s="202"/>
      <c r="D38" s="203"/>
      <c r="E38" s="19">
        <v>321604.57</v>
      </c>
    </row>
    <row r="39" spans="1:5" x14ac:dyDescent="0.25">
      <c r="A39" s="6"/>
      <c r="B39" s="201" t="s">
        <v>272</v>
      </c>
      <c r="C39" s="202"/>
      <c r="D39" s="203"/>
      <c r="E39" s="10">
        <v>219857.22</v>
      </c>
    </row>
    <row r="40" spans="1:5" x14ac:dyDescent="0.25">
      <c r="A40" s="6"/>
      <c r="B40" s="234" t="s">
        <v>273</v>
      </c>
      <c r="C40" s="235"/>
      <c r="D40" s="236"/>
      <c r="E40" s="19">
        <v>238109.9</v>
      </c>
    </row>
    <row r="41" spans="1:5" x14ac:dyDescent="0.25">
      <c r="A41" s="6"/>
      <c r="B41" s="219" t="s">
        <v>274</v>
      </c>
      <c r="C41" s="220"/>
      <c r="D41" s="221"/>
      <c r="E41" s="10">
        <v>504013.71</v>
      </c>
    </row>
    <row r="42" spans="1:5" x14ac:dyDescent="0.25">
      <c r="A42" s="6"/>
      <c r="B42" s="201" t="s">
        <v>275</v>
      </c>
      <c r="C42" s="202"/>
      <c r="D42" s="203"/>
      <c r="E42" s="10">
        <v>9454.5</v>
      </c>
    </row>
    <row r="43" spans="1:5" x14ac:dyDescent="0.25">
      <c r="A43" s="6"/>
      <c r="B43" s="201" t="s">
        <v>276</v>
      </c>
      <c r="C43" s="202"/>
      <c r="D43" s="203"/>
      <c r="E43" s="10">
        <v>20000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277</v>
      </c>
      <c r="C53" s="229"/>
      <c r="D53" s="230"/>
      <c r="E53" s="20">
        <f>-E37+E36</f>
        <v>17149797.09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5" sqref="K15"/>
    </sheetView>
  </sheetViews>
  <sheetFormatPr defaultRowHeight="15" x14ac:dyDescent="0.25"/>
  <cols>
    <col min="2" max="2" width="19.42578125" customWidth="1"/>
    <col min="3" max="3" width="15.7109375" customWidth="1"/>
    <col min="4" max="4" width="14.42578125" customWidth="1"/>
    <col min="5" max="5" width="22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257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258</v>
      </c>
      <c r="C6" s="211"/>
      <c r="D6" s="212"/>
      <c r="E6" s="7">
        <v>42367519.310000002</v>
      </c>
    </row>
    <row r="7" spans="1:5" x14ac:dyDescent="0.25">
      <c r="A7" s="6" t="s">
        <v>9</v>
      </c>
      <c r="B7" s="213" t="s">
        <v>259</v>
      </c>
      <c r="C7" s="214"/>
      <c r="D7" s="215"/>
      <c r="E7" s="8">
        <v>289375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66" t="s">
        <v>25</v>
      </c>
      <c r="C22" s="67"/>
      <c r="D22" s="6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42656894.310000002</v>
      </c>
    </row>
    <row r="37" spans="1:5" x14ac:dyDescent="0.25">
      <c r="A37" s="6" t="s">
        <v>46</v>
      </c>
      <c r="B37" s="225" t="s">
        <v>260</v>
      </c>
      <c r="C37" s="226"/>
      <c r="D37" s="227"/>
      <c r="E37" s="18">
        <v>24198907.32</v>
      </c>
    </row>
    <row r="38" spans="1:5" x14ac:dyDescent="0.25">
      <c r="A38" s="6"/>
      <c r="B38" s="201" t="s">
        <v>261</v>
      </c>
      <c r="C38" s="202"/>
      <c r="D38" s="203"/>
      <c r="E38" s="19">
        <v>4485661.99</v>
      </c>
    </row>
    <row r="39" spans="1:5" x14ac:dyDescent="0.25">
      <c r="A39" s="6"/>
      <c r="B39" s="201" t="s">
        <v>262</v>
      </c>
      <c r="C39" s="202"/>
      <c r="D39" s="203"/>
      <c r="E39" s="10">
        <v>2901050.5</v>
      </c>
    </row>
    <row r="40" spans="1:5" x14ac:dyDescent="0.25">
      <c r="A40" s="6"/>
      <c r="B40" s="234" t="s">
        <v>49</v>
      </c>
      <c r="C40" s="235"/>
      <c r="D40" s="236"/>
      <c r="E40" s="19">
        <v>11545600.310000001</v>
      </c>
    </row>
    <row r="41" spans="1:5" x14ac:dyDescent="0.25">
      <c r="A41" s="6"/>
      <c r="B41" s="219" t="s">
        <v>263</v>
      </c>
      <c r="C41" s="220"/>
      <c r="D41" s="221"/>
      <c r="E41" s="10">
        <v>4323997.82</v>
      </c>
    </row>
    <row r="42" spans="1:5" x14ac:dyDescent="0.25">
      <c r="A42" s="6"/>
      <c r="B42" s="201" t="s">
        <v>264</v>
      </c>
      <c r="C42" s="202"/>
      <c r="D42" s="203"/>
      <c r="E42" s="10">
        <v>933606.7</v>
      </c>
    </row>
    <row r="43" spans="1:5" x14ac:dyDescent="0.25">
      <c r="A43" s="6"/>
      <c r="B43" s="201" t="s">
        <v>265</v>
      </c>
      <c r="C43" s="202"/>
      <c r="D43" s="203"/>
      <c r="E43" s="10">
        <v>8990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266</v>
      </c>
      <c r="C53" s="229"/>
      <c r="D53" s="230"/>
      <c r="E53" s="20">
        <f>-E37+E36</f>
        <v>18457986.990000002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9" sqref="H19"/>
    </sheetView>
  </sheetViews>
  <sheetFormatPr defaultRowHeight="15" x14ac:dyDescent="0.25"/>
  <cols>
    <col min="2" max="2" width="16.140625" customWidth="1"/>
    <col min="3" max="3" width="14.42578125" customWidth="1"/>
    <col min="4" max="4" width="12.85546875" customWidth="1"/>
    <col min="5" max="5" width="22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240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241</v>
      </c>
      <c r="C6" s="211"/>
      <c r="D6" s="212"/>
      <c r="E6" s="7">
        <v>23811930.309999999</v>
      </c>
    </row>
    <row r="7" spans="1:5" x14ac:dyDescent="0.25">
      <c r="A7" s="6" t="s">
        <v>9</v>
      </c>
      <c r="B7" s="213" t="s">
        <v>242</v>
      </c>
      <c r="C7" s="214"/>
      <c r="D7" s="215"/>
      <c r="E7" s="8">
        <v>19369396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7458083.3399999999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6048041.6600000001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>
        <v>441846</v>
      </c>
    </row>
    <row r="22" spans="1:5" x14ac:dyDescent="0.25">
      <c r="A22" s="9">
        <v>2.14</v>
      </c>
      <c r="B22" s="63" t="s">
        <v>25</v>
      </c>
      <c r="C22" s="64"/>
      <c r="D22" s="6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43181326.310000002</v>
      </c>
    </row>
    <row r="37" spans="1:5" x14ac:dyDescent="0.25">
      <c r="A37" s="6" t="s">
        <v>46</v>
      </c>
      <c r="B37" s="225" t="s">
        <v>246</v>
      </c>
      <c r="C37" s="226"/>
      <c r="D37" s="227"/>
      <c r="E37" s="18">
        <v>813807</v>
      </c>
    </row>
    <row r="38" spans="1:5" x14ac:dyDescent="0.25">
      <c r="A38" s="6"/>
      <c r="B38" s="201" t="s">
        <v>247</v>
      </c>
      <c r="C38" s="202"/>
      <c r="D38" s="203"/>
      <c r="E38" s="19">
        <v>720</v>
      </c>
    </row>
    <row r="39" spans="1:5" x14ac:dyDescent="0.25">
      <c r="A39" s="6"/>
      <c r="B39" s="201" t="s">
        <v>248</v>
      </c>
      <c r="C39" s="202"/>
      <c r="D39" s="203"/>
      <c r="E39" s="10">
        <v>37800</v>
      </c>
    </row>
    <row r="40" spans="1:5" x14ac:dyDescent="0.25">
      <c r="A40" s="6"/>
      <c r="B40" s="234" t="s">
        <v>249</v>
      </c>
      <c r="C40" s="235"/>
      <c r="D40" s="236"/>
      <c r="E40" s="19">
        <v>480</v>
      </c>
    </row>
    <row r="41" spans="1:5" x14ac:dyDescent="0.25">
      <c r="A41" s="6"/>
      <c r="B41" s="219" t="s">
        <v>250</v>
      </c>
      <c r="C41" s="220"/>
      <c r="D41" s="221"/>
      <c r="E41" s="10">
        <v>25440</v>
      </c>
    </row>
    <row r="42" spans="1:5" x14ac:dyDescent="0.25">
      <c r="A42" s="6"/>
      <c r="B42" s="201" t="s">
        <v>251</v>
      </c>
      <c r="C42" s="202"/>
      <c r="D42" s="203"/>
      <c r="E42" s="10">
        <v>8900</v>
      </c>
    </row>
    <row r="43" spans="1:5" x14ac:dyDescent="0.25">
      <c r="A43" s="6"/>
      <c r="B43" s="201" t="s">
        <v>252</v>
      </c>
      <c r="C43" s="202"/>
      <c r="D43" s="203"/>
      <c r="E43" s="10">
        <v>294004</v>
      </c>
    </row>
    <row r="44" spans="1:5" x14ac:dyDescent="0.25">
      <c r="A44" s="6"/>
      <c r="B44" s="201" t="s">
        <v>253</v>
      </c>
      <c r="C44" s="202"/>
      <c r="D44" s="203"/>
      <c r="E44" s="10">
        <v>441846</v>
      </c>
    </row>
    <row r="45" spans="1:5" x14ac:dyDescent="0.25">
      <c r="A45" s="6"/>
      <c r="B45" s="201" t="s">
        <v>254</v>
      </c>
      <c r="C45" s="202"/>
      <c r="D45" s="203"/>
      <c r="E45" s="10">
        <v>2964.6</v>
      </c>
    </row>
    <row r="46" spans="1:5" x14ac:dyDescent="0.25">
      <c r="A46" s="6"/>
      <c r="B46" s="201" t="s">
        <v>255</v>
      </c>
      <c r="C46" s="202"/>
      <c r="D46" s="203"/>
      <c r="E46" s="10">
        <v>1652.4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256</v>
      </c>
      <c r="C53" s="229"/>
      <c r="D53" s="230"/>
      <c r="E53" s="20">
        <f>-E37+E36</f>
        <v>42367519.310000002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E12" sqref="E12"/>
    </sheetView>
  </sheetViews>
  <sheetFormatPr defaultRowHeight="15" x14ac:dyDescent="0.25"/>
  <cols>
    <col min="3" max="3" width="12.85546875" customWidth="1"/>
    <col min="4" max="4" width="15" customWidth="1"/>
    <col min="5" max="5" width="29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230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231</v>
      </c>
      <c r="C6" s="211"/>
      <c r="D6" s="212"/>
      <c r="E6" s="7">
        <v>22152471.489999998</v>
      </c>
    </row>
    <row r="7" spans="1:5" x14ac:dyDescent="0.25">
      <c r="A7" s="6" t="s">
        <v>9</v>
      </c>
      <c r="B7" s="213" t="s">
        <v>232</v>
      </c>
      <c r="C7" s="214"/>
      <c r="D7" s="215"/>
      <c r="E7" s="8">
        <v>3550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60" t="s">
        <v>25</v>
      </c>
      <c r="C22" s="61"/>
      <c r="D22" s="6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22156021.489999998</v>
      </c>
    </row>
    <row r="37" spans="1:5" x14ac:dyDescent="0.25">
      <c r="A37" s="6" t="s">
        <v>46</v>
      </c>
      <c r="B37" s="225" t="s">
        <v>233</v>
      </c>
      <c r="C37" s="226"/>
      <c r="D37" s="227"/>
      <c r="E37" s="18">
        <v>1074669.76</v>
      </c>
    </row>
    <row r="38" spans="1:5" x14ac:dyDescent="0.25">
      <c r="A38" s="6"/>
      <c r="B38" s="201" t="s">
        <v>234</v>
      </c>
      <c r="C38" s="202"/>
      <c r="D38" s="203"/>
      <c r="E38" s="19">
        <v>4640.16</v>
      </c>
    </row>
    <row r="39" spans="1:5" x14ac:dyDescent="0.25">
      <c r="A39" s="6"/>
      <c r="B39" s="201" t="s">
        <v>235</v>
      </c>
      <c r="C39" s="202"/>
      <c r="D39" s="203"/>
      <c r="E39" s="10">
        <v>266349.59999999998</v>
      </c>
    </row>
    <row r="40" spans="1:5" x14ac:dyDescent="0.25">
      <c r="A40" s="6"/>
      <c r="B40" s="234" t="s">
        <v>236</v>
      </c>
      <c r="C40" s="235"/>
      <c r="D40" s="236"/>
      <c r="E40" s="19">
        <v>72000</v>
      </c>
    </row>
    <row r="41" spans="1:5" x14ac:dyDescent="0.25">
      <c r="A41" s="6"/>
      <c r="B41" s="219" t="s">
        <v>237</v>
      </c>
      <c r="C41" s="220"/>
      <c r="D41" s="221"/>
      <c r="E41" s="10">
        <v>486000</v>
      </c>
    </row>
    <row r="42" spans="1:5" x14ac:dyDescent="0.25">
      <c r="A42" s="6"/>
      <c r="B42" s="201" t="s">
        <v>238</v>
      </c>
      <c r="C42" s="202"/>
      <c r="D42" s="203"/>
      <c r="E42" s="10">
        <v>245680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222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239</v>
      </c>
      <c r="C53" s="229"/>
      <c r="D53" s="230"/>
      <c r="E53" s="20">
        <f>-E37+E36</f>
        <v>21081351.729999997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8" sqref="L18"/>
    </sheetView>
  </sheetViews>
  <sheetFormatPr defaultRowHeight="15" x14ac:dyDescent="0.25"/>
  <cols>
    <col min="2" max="2" width="17" customWidth="1"/>
    <col min="3" max="3" width="13.5703125" customWidth="1"/>
    <col min="4" max="4" width="18.42578125" customWidth="1"/>
    <col min="5" max="5" width="21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224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225</v>
      </c>
      <c r="C6" s="211"/>
      <c r="D6" s="212"/>
      <c r="E6" s="7">
        <v>21080225.07</v>
      </c>
    </row>
    <row r="7" spans="1:5" x14ac:dyDescent="0.25">
      <c r="A7" s="6" t="s">
        <v>9</v>
      </c>
      <c r="B7" s="213" t="s">
        <v>226</v>
      </c>
      <c r="C7" s="214"/>
      <c r="D7" s="215"/>
      <c r="E7" s="8">
        <v>3493925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7" t="s">
        <v>25</v>
      </c>
      <c r="C22" s="58"/>
      <c r="D22" s="5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24574150.07</v>
      </c>
    </row>
    <row r="37" spans="1:5" x14ac:dyDescent="0.25">
      <c r="A37" s="6" t="s">
        <v>46</v>
      </c>
      <c r="B37" s="225" t="s">
        <v>227</v>
      </c>
      <c r="C37" s="226"/>
      <c r="D37" s="227"/>
      <c r="E37" s="18">
        <v>2421678.58</v>
      </c>
    </row>
    <row r="38" spans="1:5" x14ac:dyDescent="0.25">
      <c r="A38" s="6"/>
      <c r="B38" s="201" t="s">
        <v>228</v>
      </c>
      <c r="C38" s="202"/>
      <c r="D38" s="203"/>
      <c r="E38" s="19">
        <v>2421678.58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222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229</v>
      </c>
      <c r="C53" s="229"/>
      <c r="D53" s="230"/>
      <c r="E53" s="20">
        <f>-E37+E36</f>
        <v>22152471.490000002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3" sqref="J13"/>
    </sheetView>
  </sheetViews>
  <sheetFormatPr defaultRowHeight="15" x14ac:dyDescent="0.25"/>
  <cols>
    <col min="2" max="2" width="20.85546875" customWidth="1"/>
    <col min="3" max="3" width="17.140625" customWidth="1"/>
    <col min="4" max="4" width="14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218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219</v>
      </c>
      <c r="C6" s="211"/>
      <c r="D6" s="212"/>
      <c r="E6" s="7">
        <v>21077525.07</v>
      </c>
    </row>
    <row r="7" spans="1:5" x14ac:dyDescent="0.25">
      <c r="A7" s="6" t="s">
        <v>9</v>
      </c>
      <c r="B7" s="213" t="s">
        <v>220</v>
      </c>
      <c r="C7" s="214"/>
      <c r="D7" s="215"/>
      <c r="E7" s="8">
        <v>2700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4" t="s">
        <v>25</v>
      </c>
      <c r="C22" s="55"/>
      <c r="D22" s="5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2700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21080225.07</v>
      </c>
    </row>
    <row r="37" spans="1:5" x14ac:dyDescent="0.25">
      <c r="A37" s="6" t="s">
        <v>46</v>
      </c>
      <c r="B37" s="225" t="s">
        <v>221</v>
      </c>
      <c r="C37" s="226"/>
      <c r="D37" s="227"/>
      <c r="E37" s="18">
        <v>0</v>
      </c>
    </row>
    <row r="38" spans="1:5" x14ac:dyDescent="0.25">
      <c r="A38" s="6"/>
      <c r="B38" s="201" t="s">
        <v>0</v>
      </c>
      <c r="C38" s="202"/>
      <c r="D38" s="203"/>
      <c r="E38" s="19" t="s">
        <v>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222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223</v>
      </c>
      <c r="C53" s="229"/>
      <c r="D53" s="230"/>
      <c r="E53" s="20">
        <f>-E37+E36</f>
        <v>21080225.07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9" sqref="J9"/>
    </sheetView>
  </sheetViews>
  <sheetFormatPr defaultRowHeight="15" x14ac:dyDescent="0.25"/>
  <cols>
    <col min="2" max="2" width="19" customWidth="1"/>
    <col min="3" max="3" width="15.5703125" customWidth="1"/>
    <col min="4" max="4" width="14.5703125" customWidth="1"/>
    <col min="5" max="5" width="25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202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203</v>
      </c>
      <c r="C6" s="211"/>
      <c r="D6" s="212"/>
      <c r="E6" s="7">
        <v>22960176.559999999</v>
      </c>
    </row>
    <row r="7" spans="1:5" x14ac:dyDescent="0.25">
      <c r="A7" s="6" t="s">
        <v>9</v>
      </c>
      <c r="B7" s="213" t="s">
        <v>204</v>
      </c>
      <c r="C7" s="214"/>
      <c r="D7" s="215"/>
      <c r="E7" s="8">
        <v>3350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4" t="s">
        <v>25</v>
      </c>
      <c r="C22" s="55"/>
      <c r="D22" s="5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22963526.559999999</v>
      </c>
    </row>
    <row r="37" spans="1:5" x14ac:dyDescent="0.25">
      <c r="A37" s="6" t="s">
        <v>46</v>
      </c>
      <c r="B37" s="225" t="s">
        <v>205</v>
      </c>
      <c r="C37" s="226"/>
      <c r="D37" s="227"/>
      <c r="E37" s="18">
        <v>1886001.49</v>
      </c>
    </row>
    <row r="38" spans="1:5" x14ac:dyDescent="0.25">
      <c r="A38" s="6"/>
      <c r="B38" s="201" t="s">
        <v>206</v>
      </c>
      <c r="C38" s="202"/>
      <c r="D38" s="203"/>
      <c r="E38" s="19">
        <v>5000</v>
      </c>
    </row>
    <row r="39" spans="1:5" x14ac:dyDescent="0.25">
      <c r="A39" s="6"/>
      <c r="B39" s="201" t="s">
        <v>207</v>
      </c>
      <c r="C39" s="202"/>
      <c r="D39" s="203"/>
      <c r="E39" s="10">
        <v>1500</v>
      </c>
    </row>
    <row r="40" spans="1:5" x14ac:dyDescent="0.25">
      <c r="A40" s="6"/>
      <c r="B40" s="234" t="s">
        <v>208</v>
      </c>
      <c r="C40" s="235"/>
      <c r="D40" s="236"/>
      <c r="E40" s="19">
        <v>654</v>
      </c>
    </row>
    <row r="41" spans="1:5" x14ac:dyDescent="0.25">
      <c r="A41" s="6"/>
      <c r="B41" s="219" t="s">
        <v>209</v>
      </c>
      <c r="C41" s="220"/>
      <c r="D41" s="221"/>
      <c r="E41" s="10">
        <v>204</v>
      </c>
    </row>
    <row r="42" spans="1:5" x14ac:dyDescent="0.25">
      <c r="A42" s="6"/>
      <c r="B42" s="201" t="s">
        <v>210</v>
      </c>
      <c r="C42" s="202"/>
      <c r="D42" s="203"/>
      <c r="E42" s="10">
        <v>660</v>
      </c>
    </row>
    <row r="43" spans="1:5" x14ac:dyDescent="0.25">
      <c r="A43" s="6"/>
      <c r="B43" s="201" t="s">
        <v>211</v>
      </c>
      <c r="C43" s="202"/>
      <c r="D43" s="203"/>
      <c r="E43" s="10">
        <v>236</v>
      </c>
    </row>
    <row r="44" spans="1:5" x14ac:dyDescent="0.25">
      <c r="A44" s="6"/>
      <c r="B44" s="201" t="s">
        <v>212</v>
      </c>
      <c r="C44" s="202"/>
      <c r="D44" s="203"/>
      <c r="E44" s="10">
        <v>97</v>
      </c>
    </row>
    <row r="45" spans="1:5" x14ac:dyDescent="0.25">
      <c r="A45" s="6"/>
      <c r="B45" s="201" t="s">
        <v>213</v>
      </c>
      <c r="C45" s="202"/>
      <c r="D45" s="203"/>
      <c r="E45" s="10">
        <v>1794508.32</v>
      </c>
    </row>
    <row r="46" spans="1:5" x14ac:dyDescent="0.25">
      <c r="A46" s="6"/>
      <c r="B46" s="201" t="s">
        <v>214</v>
      </c>
      <c r="C46" s="202"/>
      <c r="D46" s="203"/>
      <c r="E46" s="10">
        <v>5197.5</v>
      </c>
    </row>
    <row r="47" spans="1:5" x14ac:dyDescent="0.25">
      <c r="A47" s="6"/>
      <c r="B47" s="201" t="s">
        <v>215</v>
      </c>
      <c r="C47" s="202"/>
      <c r="D47" s="203"/>
      <c r="E47" s="10">
        <v>22629.119999999999</v>
      </c>
    </row>
    <row r="48" spans="1:5" x14ac:dyDescent="0.25">
      <c r="A48" s="6"/>
      <c r="B48" s="201" t="s">
        <v>216</v>
      </c>
      <c r="C48" s="202"/>
      <c r="D48" s="203"/>
      <c r="E48" s="10">
        <v>55315.55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217</v>
      </c>
      <c r="C53" s="229"/>
      <c r="D53" s="230"/>
      <c r="E53" s="20">
        <f>-E37+E36</f>
        <v>21077525.07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0" sqref="I10"/>
    </sheetView>
  </sheetViews>
  <sheetFormatPr defaultRowHeight="15" x14ac:dyDescent="0.25"/>
  <cols>
    <col min="2" max="2" width="20.7109375" customWidth="1"/>
    <col min="3" max="3" width="14.7109375" customWidth="1"/>
    <col min="4" max="4" width="14.140625" customWidth="1"/>
    <col min="5" max="5" width="26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190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191</v>
      </c>
      <c r="C6" s="211"/>
      <c r="D6" s="212"/>
      <c r="E6" s="7">
        <v>22910494.399999999</v>
      </c>
    </row>
    <row r="7" spans="1:5" x14ac:dyDescent="0.25">
      <c r="A7" s="6" t="s">
        <v>9</v>
      </c>
      <c r="B7" s="213" t="s">
        <v>187</v>
      </c>
      <c r="C7" s="214"/>
      <c r="D7" s="215"/>
      <c r="E7" s="8">
        <v>80144.66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1" t="s">
        <v>25</v>
      </c>
      <c r="C22" s="52"/>
      <c r="D22" s="5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>
        <v>77944.66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22990639.059999999</v>
      </c>
    </row>
    <row r="37" spans="1:5" x14ac:dyDescent="0.25">
      <c r="A37" s="6" t="s">
        <v>46</v>
      </c>
      <c r="B37" s="225" t="s">
        <v>193</v>
      </c>
      <c r="C37" s="226"/>
      <c r="D37" s="227"/>
      <c r="E37" s="18">
        <v>30462.5</v>
      </c>
    </row>
    <row r="38" spans="1:5" x14ac:dyDescent="0.25">
      <c r="A38" s="6"/>
      <c r="B38" s="201" t="s">
        <v>194</v>
      </c>
      <c r="C38" s="202"/>
      <c r="D38" s="203"/>
      <c r="E38" s="19">
        <v>3811.5</v>
      </c>
    </row>
    <row r="39" spans="1:5" x14ac:dyDescent="0.25">
      <c r="A39" s="6"/>
      <c r="B39" s="201" t="s">
        <v>195</v>
      </c>
      <c r="C39" s="202"/>
      <c r="D39" s="203"/>
      <c r="E39" s="10">
        <v>4851</v>
      </c>
    </row>
    <row r="40" spans="1:5" x14ac:dyDescent="0.25">
      <c r="A40" s="6"/>
      <c r="B40" s="234" t="s">
        <v>196</v>
      </c>
      <c r="C40" s="235"/>
      <c r="D40" s="236"/>
      <c r="E40" s="19">
        <v>6000</v>
      </c>
    </row>
    <row r="41" spans="1:5" x14ac:dyDescent="0.25">
      <c r="A41" s="6"/>
      <c r="B41" s="219" t="s">
        <v>197</v>
      </c>
      <c r="C41" s="220"/>
      <c r="D41" s="221"/>
      <c r="E41" s="10">
        <v>12000</v>
      </c>
    </row>
    <row r="42" spans="1:5" x14ac:dyDescent="0.25">
      <c r="A42" s="6"/>
      <c r="B42" s="201" t="s">
        <v>198</v>
      </c>
      <c r="C42" s="202"/>
      <c r="D42" s="203"/>
      <c r="E42" s="10">
        <v>3000</v>
      </c>
    </row>
    <row r="43" spans="1:5" x14ac:dyDescent="0.25">
      <c r="A43" s="6"/>
      <c r="B43" s="201" t="s">
        <v>199</v>
      </c>
      <c r="C43" s="202"/>
      <c r="D43" s="203"/>
      <c r="E43" s="10">
        <v>300</v>
      </c>
    </row>
    <row r="44" spans="1:5" x14ac:dyDescent="0.25">
      <c r="A44" s="6"/>
      <c r="B44" s="201" t="s">
        <v>200</v>
      </c>
      <c r="C44" s="202"/>
      <c r="D44" s="203"/>
      <c r="E44" s="10">
        <v>500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201</v>
      </c>
      <c r="C53" s="229"/>
      <c r="D53" s="230"/>
      <c r="E53" s="20">
        <f>-E37+E36</f>
        <v>22960176.559999999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L11" sqref="L11"/>
    </sheetView>
  </sheetViews>
  <sheetFormatPr defaultRowHeight="15" x14ac:dyDescent="0.25"/>
  <cols>
    <col min="2" max="2" width="16.42578125" customWidth="1"/>
    <col min="3" max="3" width="12.85546875" customWidth="1"/>
    <col min="4" max="4" width="12.7109375" customWidth="1"/>
    <col min="5" max="5" width="19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1921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1922</v>
      </c>
      <c r="C7" s="211"/>
      <c r="D7" s="212"/>
      <c r="E7" s="7">
        <v>29813289.18</v>
      </c>
    </row>
    <row r="8" spans="1:5" x14ac:dyDescent="0.25">
      <c r="A8" s="6" t="s">
        <v>9</v>
      </c>
      <c r="B8" s="213" t="s">
        <v>1923</v>
      </c>
      <c r="C8" s="214"/>
      <c r="D8" s="215"/>
      <c r="E8" s="8">
        <v>5391425</v>
      </c>
    </row>
    <row r="9" spans="1:5" x14ac:dyDescent="0.25">
      <c r="A9" s="9">
        <v>2.1</v>
      </c>
      <c r="B9" s="201" t="s">
        <v>1866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1924</v>
      </c>
      <c r="C10" s="202"/>
      <c r="D10" s="203"/>
      <c r="E10" s="10">
        <v>4186500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1875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1925</v>
      </c>
      <c r="C14" s="202"/>
      <c r="D14" s="203"/>
      <c r="E14" s="10">
        <v>285125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1926</v>
      </c>
      <c r="C18" s="202"/>
      <c r="D18" s="203"/>
      <c r="E18" s="10">
        <v>915750</v>
      </c>
    </row>
    <row r="19" spans="1:5" x14ac:dyDescent="0.25">
      <c r="A19" s="12">
        <v>2.1</v>
      </c>
      <c r="B19" s="201" t="s">
        <v>1876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4050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>
        <v>33275.94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35204714.18</v>
      </c>
    </row>
    <row r="41" spans="1:5" x14ac:dyDescent="0.25">
      <c r="A41" s="6" t="s">
        <v>46</v>
      </c>
      <c r="B41" s="225" t="s">
        <v>1927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1928</v>
      </c>
      <c r="C57" s="229"/>
      <c r="D57" s="230"/>
      <c r="E57" s="20">
        <f>-E41+E40</f>
        <v>35204714.18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1" sqref="L11"/>
    </sheetView>
  </sheetViews>
  <sheetFormatPr defaultRowHeight="15" x14ac:dyDescent="0.25"/>
  <cols>
    <col min="2" max="2" width="15.7109375" customWidth="1"/>
    <col min="3" max="3" width="16.140625" customWidth="1"/>
    <col min="4" max="4" width="18.85546875" customWidth="1"/>
    <col min="5" max="5" width="24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185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186</v>
      </c>
      <c r="C6" s="211"/>
      <c r="D6" s="212"/>
      <c r="E6" s="7">
        <v>22906694.399999999</v>
      </c>
    </row>
    <row r="7" spans="1:5" x14ac:dyDescent="0.25">
      <c r="A7" s="6" t="s">
        <v>9</v>
      </c>
      <c r="B7" s="213" t="s">
        <v>187</v>
      </c>
      <c r="C7" s="214"/>
      <c r="D7" s="215"/>
      <c r="E7" s="8">
        <v>3800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1" t="s">
        <v>25</v>
      </c>
      <c r="C22" s="52"/>
      <c r="D22" s="5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3800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22910494.399999999</v>
      </c>
    </row>
    <row r="37" spans="1:5" x14ac:dyDescent="0.25">
      <c r="A37" s="6" t="s">
        <v>46</v>
      </c>
      <c r="B37" s="225" t="s">
        <v>188</v>
      </c>
      <c r="C37" s="226"/>
      <c r="D37" s="227"/>
      <c r="E37" s="18">
        <v>0</v>
      </c>
    </row>
    <row r="38" spans="1:5" x14ac:dyDescent="0.25">
      <c r="A38" s="6"/>
      <c r="B38" s="201" t="s">
        <v>0</v>
      </c>
      <c r="C38" s="202"/>
      <c r="D38" s="203"/>
      <c r="E38" s="19" t="s">
        <v>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189</v>
      </c>
      <c r="C53" s="229"/>
      <c r="D53" s="230"/>
      <c r="E53" s="20">
        <f>-E37+E36</f>
        <v>22910494.399999999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1" sqref="K11"/>
    </sheetView>
  </sheetViews>
  <sheetFormatPr defaultRowHeight="15" x14ac:dyDescent="0.25"/>
  <cols>
    <col min="2" max="2" width="17.28515625" customWidth="1"/>
    <col min="3" max="3" width="13.7109375" customWidth="1"/>
    <col min="4" max="4" width="12.42578125" customWidth="1"/>
    <col min="5" max="5" width="21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178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179</v>
      </c>
      <c r="C6" s="211"/>
      <c r="D6" s="212"/>
      <c r="E6" s="7">
        <v>22929635</v>
      </c>
    </row>
    <row r="7" spans="1:5" x14ac:dyDescent="0.25">
      <c r="A7" s="6" t="s">
        <v>9</v>
      </c>
      <c r="B7" s="213" t="s">
        <v>180</v>
      </c>
      <c r="C7" s="214"/>
      <c r="D7" s="215"/>
      <c r="E7" s="8">
        <v>4350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8" t="s">
        <v>25</v>
      </c>
      <c r="C22" s="49"/>
      <c r="D22" s="5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22933985</v>
      </c>
    </row>
    <row r="37" spans="1:5" x14ac:dyDescent="0.25">
      <c r="A37" s="6" t="s">
        <v>46</v>
      </c>
      <c r="B37" s="225" t="s">
        <v>181</v>
      </c>
      <c r="C37" s="226"/>
      <c r="D37" s="227"/>
      <c r="E37" s="18">
        <v>27290.6</v>
      </c>
    </row>
    <row r="38" spans="1:5" x14ac:dyDescent="0.25">
      <c r="A38" s="6"/>
      <c r="B38" s="201" t="s">
        <v>182</v>
      </c>
      <c r="C38" s="202"/>
      <c r="D38" s="203"/>
      <c r="E38" s="19">
        <v>2600</v>
      </c>
    </row>
    <row r="39" spans="1:5" x14ac:dyDescent="0.25">
      <c r="A39" s="6"/>
      <c r="B39" s="201" t="s">
        <v>183</v>
      </c>
      <c r="C39" s="202"/>
      <c r="D39" s="203"/>
      <c r="E39" s="10">
        <v>24690.6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184</v>
      </c>
      <c r="C53" s="229"/>
      <c r="D53" s="230"/>
      <c r="E53" s="20">
        <f>-E37+E36</f>
        <v>22906694.399999999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0" sqref="I10"/>
    </sheetView>
  </sheetViews>
  <sheetFormatPr defaultRowHeight="15" x14ac:dyDescent="0.25"/>
  <cols>
    <col min="2" max="2" width="15.5703125" customWidth="1"/>
    <col min="3" max="3" width="13.42578125" customWidth="1"/>
    <col min="4" max="4" width="14.7109375" customWidth="1"/>
    <col min="5" max="5" width="24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171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37"/>
      <c r="E5" s="5" t="s">
        <v>6</v>
      </c>
    </row>
    <row r="6" spans="1:5" x14ac:dyDescent="0.25">
      <c r="A6" s="6" t="s">
        <v>7</v>
      </c>
      <c r="B6" s="210" t="s">
        <v>172</v>
      </c>
      <c r="C6" s="211"/>
      <c r="D6" s="212"/>
      <c r="E6" s="7">
        <v>22960194</v>
      </c>
    </row>
    <row r="7" spans="1:5" x14ac:dyDescent="0.25">
      <c r="A7" s="6" t="s">
        <v>9</v>
      </c>
      <c r="B7" s="213" t="s">
        <v>173</v>
      </c>
      <c r="C7" s="214"/>
      <c r="D7" s="215"/>
      <c r="E7" s="8">
        <v>29140.63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8" t="s">
        <v>25</v>
      </c>
      <c r="C22" s="49"/>
      <c r="D22" s="5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>
        <v>24690.63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>
        <v>2600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22989334.629999999</v>
      </c>
    </row>
    <row r="37" spans="1:5" x14ac:dyDescent="0.25">
      <c r="A37" s="6" t="s">
        <v>46</v>
      </c>
      <c r="B37" s="225" t="s">
        <v>175</v>
      </c>
      <c r="C37" s="226"/>
      <c r="D37" s="227"/>
      <c r="E37" s="18">
        <v>59699.63</v>
      </c>
    </row>
    <row r="38" spans="1:5" x14ac:dyDescent="0.25">
      <c r="A38" s="6"/>
      <c r="B38" s="201" t="s">
        <v>176</v>
      </c>
      <c r="C38" s="202"/>
      <c r="D38" s="203"/>
      <c r="E38" s="19">
        <v>59699.63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177</v>
      </c>
      <c r="C53" s="229"/>
      <c r="D53" s="230"/>
      <c r="E53" s="20">
        <f>-E37+E36</f>
        <v>22929635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N13" sqref="N13"/>
    </sheetView>
  </sheetViews>
  <sheetFormatPr defaultRowHeight="15" x14ac:dyDescent="0.25"/>
  <cols>
    <col min="2" max="2" width="17" customWidth="1"/>
    <col min="3" max="3" width="15.42578125" customWidth="1"/>
    <col min="4" max="4" width="16.85546875" customWidth="1"/>
    <col min="5" max="5" width="26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158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159</v>
      </c>
      <c r="C6" s="211"/>
      <c r="D6" s="212"/>
      <c r="E6" s="7">
        <v>15723520.539999999</v>
      </c>
    </row>
    <row r="7" spans="1:5" x14ac:dyDescent="0.25">
      <c r="A7" s="6" t="s">
        <v>9</v>
      </c>
      <c r="B7" s="213" t="s">
        <v>160</v>
      </c>
      <c r="C7" s="214"/>
      <c r="D7" s="215"/>
      <c r="E7" s="8">
        <v>18925650</v>
      </c>
    </row>
    <row r="8" spans="1:5" x14ac:dyDescent="0.25">
      <c r="A8" s="9">
        <v>2.1</v>
      </c>
      <c r="B8" s="201" t="s">
        <v>152</v>
      </c>
      <c r="C8" s="202"/>
      <c r="D8" s="203"/>
      <c r="E8" s="10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8" t="s">
        <v>25</v>
      </c>
      <c r="C22" s="49"/>
      <c r="D22" s="5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2150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133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34649170.539999999</v>
      </c>
    </row>
    <row r="37" spans="1:5" x14ac:dyDescent="0.25">
      <c r="A37" s="6" t="s">
        <v>46</v>
      </c>
      <c r="B37" s="225" t="s">
        <v>161</v>
      </c>
      <c r="C37" s="226"/>
      <c r="D37" s="227"/>
      <c r="E37" s="18">
        <v>11688976.539999999</v>
      </c>
    </row>
    <row r="38" spans="1:5" x14ac:dyDescent="0.25">
      <c r="A38" s="6"/>
      <c r="B38" s="201" t="s">
        <v>162</v>
      </c>
      <c r="C38" s="202"/>
      <c r="D38" s="203"/>
      <c r="E38" s="19">
        <v>632095.19999999995</v>
      </c>
    </row>
    <row r="39" spans="1:5" x14ac:dyDescent="0.25">
      <c r="A39" s="6"/>
      <c r="B39" s="201" t="s">
        <v>163</v>
      </c>
      <c r="C39" s="202"/>
      <c r="D39" s="203"/>
      <c r="E39" s="10">
        <v>426727.3</v>
      </c>
    </row>
    <row r="40" spans="1:5" x14ac:dyDescent="0.25">
      <c r="A40" s="6"/>
      <c r="B40" s="234" t="s">
        <v>164</v>
      </c>
      <c r="C40" s="235"/>
      <c r="D40" s="236"/>
      <c r="E40" s="19">
        <v>6536543.75</v>
      </c>
    </row>
    <row r="41" spans="1:5" x14ac:dyDescent="0.25">
      <c r="A41" s="6"/>
      <c r="B41" s="219" t="s">
        <v>165</v>
      </c>
      <c r="C41" s="220"/>
      <c r="D41" s="221"/>
      <c r="E41" s="10">
        <v>495416.38</v>
      </c>
    </row>
    <row r="42" spans="1:5" x14ac:dyDescent="0.25">
      <c r="A42" s="6"/>
      <c r="B42" s="201" t="s">
        <v>166</v>
      </c>
      <c r="C42" s="202"/>
      <c r="D42" s="203"/>
      <c r="E42" s="10">
        <v>3505693.91</v>
      </c>
    </row>
    <row r="43" spans="1:5" x14ac:dyDescent="0.25">
      <c r="A43" s="6"/>
      <c r="B43" s="201" t="s">
        <v>167</v>
      </c>
      <c r="C43" s="202"/>
      <c r="D43" s="203"/>
      <c r="E43" s="10">
        <v>500</v>
      </c>
    </row>
    <row r="44" spans="1:5" x14ac:dyDescent="0.25">
      <c r="A44" s="6"/>
      <c r="B44" s="201" t="s">
        <v>168</v>
      </c>
      <c r="C44" s="202"/>
      <c r="D44" s="203"/>
      <c r="E44" s="10">
        <v>20000</v>
      </c>
    </row>
    <row r="45" spans="1:5" x14ac:dyDescent="0.25">
      <c r="A45" s="6"/>
      <c r="B45" s="201" t="s">
        <v>169</v>
      </c>
      <c r="C45" s="202"/>
      <c r="D45" s="203"/>
      <c r="E45" s="10">
        <v>72000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170</v>
      </c>
      <c r="C53" s="229"/>
      <c r="D53" s="230"/>
      <c r="E53" s="20">
        <f>-E37+E36</f>
        <v>22960194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C59" sqref="C59"/>
    </sheetView>
  </sheetViews>
  <sheetFormatPr defaultRowHeight="15" x14ac:dyDescent="0.25"/>
  <cols>
    <col min="3" max="3" width="13.28515625" customWidth="1"/>
    <col min="4" max="4" width="14.5703125" customWidth="1"/>
    <col min="5" max="5" width="27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149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150</v>
      </c>
      <c r="C6" s="211"/>
      <c r="D6" s="212"/>
      <c r="E6" s="7">
        <v>15318362.029999999</v>
      </c>
    </row>
    <row r="7" spans="1:5" x14ac:dyDescent="0.25">
      <c r="A7" s="6" t="s">
        <v>9</v>
      </c>
      <c r="B7" s="213" t="s">
        <v>151</v>
      </c>
      <c r="C7" s="214"/>
      <c r="D7" s="215"/>
      <c r="E7" s="8">
        <v>26726215.390000001</v>
      </c>
    </row>
    <row r="8" spans="1:5" x14ac:dyDescent="0.25">
      <c r="A8" s="9">
        <v>2.1</v>
      </c>
      <c r="B8" s="201" t="s">
        <v>152</v>
      </c>
      <c r="C8" s="202"/>
      <c r="D8" s="203"/>
      <c r="E8" s="10">
        <v>25319924.010000002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5" t="s">
        <v>25</v>
      </c>
      <c r="C22" s="46"/>
      <c r="D22" s="4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>
        <v>813316.38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133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v>42044577.420000002</v>
      </c>
    </row>
    <row r="37" spans="1:5" x14ac:dyDescent="0.25">
      <c r="A37" s="6" t="s">
        <v>46</v>
      </c>
      <c r="B37" s="225" t="s">
        <v>154</v>
      </c>
      <c r="C37" s="226"/>
      <c r="D37" s="227"/>
      <c r="E37" s="18">
        <v>26321056.879999999</v>
      </c>
    </row>
    <row r="38" spans="1:5" x14ac:dyDescent="0.25">
      <c r="A38" s="6"/>
      <c r="B38" s="201" t="s">
        <v>155</v>
      </c>
      <c r="C38" s="202"/>
      <c r="D38" s="203"/>
      <c r="E38" s="19">
        <v>187816.49</v>
      </c>
    </row>
    <row r="39" spans="1:5" x14ac:dyDescent="0.25">
      <c r="A39" s="6"/>
      <c r="B39" s="201" t="s">
        <v>156</v>
      </c>
      <c r="C39" s="202"/>
      <c r="D39" s="203"/>
      <c r="E39" s="10">
        <v>26133240.390000001</v>
      </c>
    </row>
    <row r="40" spans="1:5" x14ac:dyDescent="0.25">
      <c r="A40" s="6"/>
      <c r="B40" s="234"/>
      <c r="C40" s="235"/>
      <c r="D40" s="236"/>
      <c r="E40" s="19"/>
    </row>
    <row r="41" spans="1:5" x14ac:dyDescent="0.25">
      <c r="A41" s="6"/>
      <c r="B41" s="219"/>
      <c r="C41" s="220"/>
      <c r="D41" s="221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157</v>
      </c>
      <c r="C53" s="229"/>
      <c r="D53" s="230"/>
      <c r="E53" s="20">
        <f>-E37+E36</f>
        <v>15723520.540000003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4" workbookViewId="0">
      <selection activeCell="E46" sqref="E46"/>
    </sheetView>
  </sheetViews>
  <sheetFormatPr defaultRowHeight="15" x14ac:dyDescent="0.25"/>
  <cols>
    <col min="3" max="3" width="14" customWidth="1"/>
    <col min="4" max="4" width="25.85546875" customWidth="1"/>
    <col min="5" max="5" width="24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139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140</v>
      </c>
      <c r="C6" s="211"/>
      <c r="D6" s="212"/>
      <c r="E6" s="7">
        <v>21505571.109999999</v>
      </c>
    </row>
    <row r="7" spans="1:5" x14ac:dyDescent="0.25">
      <c r="A7" s="6" t="s">
        <v>9</v>
      </c>
      <c r="B7" s="213" t="s">
        <v>141</v>
      </c>
      <c r="C7" s="214"/>
      <c r="D7" s="215"/>
      <c r="E7" s="8">
        <v>3450</v>
      </c>
    </row>
    <row r="8" spans="1:5" x14ac:dyDescent="0.25">
      <c r="A8" s="9">
        <v>2.1</v>
      </c>
      <c r="B8" s="201" t="s">
        <v>131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5" t="s">
        <v>25</v>
      </c>
      <c r="C22" s="46"/>
      <c r="D22" s="4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3450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133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21509021.109999999</v>
      </c>
    </row>
    <row r="37" spans="1:5" x14ac:dyDescent="0.25">
      <c r="A37" s="6" t="s">
        <v>46</v>
      </c>
      <c r="B37" s="225" t="s">
        <v>142</v>
      </c>
      <c r="C37" s="226"/>
      <c r="D37" s="227"/>
      <c r="E37" s="18">
        <v>6190659.0800000001</v>
      </c>
    </row>
    <row r="38" spans="1:5" x14ac:dyDescent="0.25">
      <c r="A38" s="6"/>
      <c r="B38" s="201" t="s">
        <v>143</v>
      </c>
      <c r="C38" s="202"/>
      <c r="D38" s="203"/>
      <c r="E38" s="19">
        <v>861.98</v>
      </c>
    </row>
    <row r="39" spans="1:5" x14ac:dyDescent="0.25">
      <c r="A39" s="6"/>
      <c r="B39" s="201" t="s">
        <v>144</v>
      </c>
      <c r="C39" s="202"/>
      <c r="D39" s="203"/>
      <c r="E39" s="10">
        <v>576227.78</v>
      </c>
    </row>
    <row r="40" spans="1:5" x14ac:dyDescent="0.25">
      <c r="A40" s="6"/>
      <c r="B40" s="234" t="s">
        <v>49</v>
      </c>
      <c r="C40" s="235"/>
      <c r="D40" s="236"/>
      <c r="E40" s="19">
        <v>1417774.29</v>
      </c>
    </row>
    <row r="41" spans="1:5" x14ac:dyDescent="0.25">
      <c r="A41" s="6"/>
      <c r="B41" s="219" t="s">
        <v>145</v>
      </c>
      <c r="C41" s="220"/>
      <c r="D41" s="221"/>
      <c r="E41" s="10">
        <v>470392.67</v>
      </c>
    </row>
    <row r="42" spans="1:5" x14ac:dyDescent="0.25">
      <c r="A42" s="6"/>
      <c r="B42" s="201" t="s">
        <v>146</v>
      </c>
      <c r="C42" s="202"/>
      <c r="D42" s="203"/>
      <c r="E42" s="10">
        <v>2350562.36</v>
      </c>
    </row>
    <row r="43" spans="1:5" x14ac:dyDescent="0.25">
      <c r="A43" s="6"/>
      <c r="B43" s="201" t="s">
        <v>147</v>
      </c>
      <c r="C43" s="202"/>
      <c r="D43" s="203"/>
      <c r="E43" s="10">
        <v>1374840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148</v>
      </c>
      <c r="C53" s="229"/>
      <c r="D53" s="230"/>
      <c r="E53" s="20">
        <f>-E37+E36</f>
        <v>15318362.029999999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4" workbookViewId="0">
      <selection sqref="A1:E53"/>
    </sheetView>
  </sheetViews>
  <sheetFormatPr defaultRowHeight="15" x14ac:dyDescent="0.25"/>
  <cols>
    <col min="3" max="3" width="12.42578125" customWidth="1"/>
    <col min="4" max="4" width="15.42578125" customWidth="1"/>
    <col min="5" max="5" width="27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128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129</v>
      </c>
      <c r="C6" s="211"/>
      <c r="D6" s="212"/>
      <c r="E6" s="7">
        <v>19155946.84</v>
      </c>
    </row>
    <row r="7" spans="1:5" x14ac:dyDescent="0.25">
      <c r="A7" s="6" t="s">
        <v>9</v>
      </c>
      <c r="B7" s="213" t="s">
        <v>130</v>
      </c>
      <c r="C7" s="214"/>
      <c r="D7" s="215"/>
      <c r="E7" s="8">
        <v>5056049.1900000004</v>
      </c>
    </row>
    <row r="8" spans="1:5" x14ac:dyDescent="0.25">
      <c r="A8" s="9">
        <v>2.1</v>
      </c>
      <c r="B8" s="201" t="s">
        <v>131</v>
      </c>
      <c r="C8" s="202"/>
      <c r="D8" s="203"/>
      <c r="E8" s="10">
        <v>2491566.9900000002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2" t="s">
        <v>25</v>
      </c>
      <c r="C22" s="43"/>
      <c r="D22" s="4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4400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>
        <v>2350562.29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>
        <v>208657.93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133</v>
      </c>
      <c r="C34" s="202"/>
      <c r="D34" s="203"/>
      <c r="E34" s="10">
        <v>861.98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24211996.030000001</v>
      </c>
    </row>
    <row r="37" spans="1:5" x14ac:dyDescent="0.25">
      <c r="A37" s="6" t="s">
        <v>46</v>
      </c>
      <c r="B37" s="225" t="s">
        <v>134</v>
      </c>
      <c r="C37" s="226"/>
      <c r="D37" s="227"/>
      <c r="E37" s="18">
        <v>2706424.92</v>
      </c>
    </row>
    <row r="38" spans="1:5" x14ac:dyDescent="0.25">
      <c r="A38" s="6"/>
      <c r="B38" s="201" t="s">
        <v>135</v>
      </c>
      <c r="C38" s="202"/>
      <c r="D38" s="203"/>
      <c r="E38" s="19">
        <v>3600</v>
      </c>
    </row>
    <row r="39" spans="1:5" x14ac:dyDescent="0.25">
      <c r="A39" s="6"/>
      <c r="B39" s="201" t="s">
        <v>136</v>
      </c>
      <c r="C39" s="202"/>
      <c r="D39" s="203"/>
      <c r="E39" s="10">
        <v>2600</v>
      </c>
    </row>
    <row r="40" spans="1:5" x14ac:dyDescent="0.25">
      <c r="A40" s="6"/>
      <c r="B40" s="234" t="s">
        <v>137</v>
      </c>
      <c r="C40" s="235"/>
      <c r="D40" s="236"/>
      <c r="E40" s="19">
        <v>2700224.92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138</v>
      </c>
      <c r="C53" s="229"/>
      <c r="D53" s="230"/>
      <c r="E53" s="20">
        <f>-E37+E36</f>
        <v>21505571.109999999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4" sqref="I14"/>
    </sheetView>
  </sheetViews>
  <sheetFormatPr defaultRowHeight="15" x14ac:dyDescent="0.25"/>
  <cols>
    <col min="2" max="2" width="17.140625" customWidth="1"/>
    <col min="3" max="3" width="15" customWidth="1"/>
    <col min="4" max="4" width="15.28515625" customWidth="1"/>
    <col min="5" max="5" width="23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122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123</v>
      </c>
      <c r="C6" s="211"/>
      <c r="D6" s="212"/>
      <c r="E6" s="7">
        <v>19174696.84</v>
      </c>
    </row>
    <row r="7" spans="1:5" x14ac:dyDescent="0.25">
      <c r="A7" s="6" t="s">
        <v>9</v>
      </c>
      <c r="B7" s="213" t="s">
        <v>124</v>
      </c>
      <c r="C7" s="214"/>
      <c r="D7" s="215"/>
      <c r="E7" s="8">
        <v>2850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39" t="s">
        <v>25</v>
      </c>
      <c r="C22" s="40"/>
      <c r="D22" s="4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19177546.84</v>
      </c>
    </row>
    <row r="37" spans="1:5" x14ac:dyDescent="0.25">
      <c r="A37" s="6" t="s">
        <v>46</v>
      </c>
      <c r="B37" s="225" t="s">
        <v>125</v>
      </c>
      <c r="C37" s="226"/>
      <c r="D37" s="227"/>
      <c r="E37" s="18">
        <v>21600</v>
      </c>
    </row>
    <row r="38" spans="1:5" x14ac:dyDescent="0.25">
      <c r="A38" s="6"/>
      <c r="B38" s="201" t="s">
        <v>126</v>
      </c>
      <c r="C38" s="202"/>
      <c r="D38" s="203"/>
      <c r="E38" s="19">
        <v>21600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127</v>
      </c>
      <c r="C53" s="229"/>
      <c r="D53" s="230"/>
      <c r="E53" s="20">
        <f>-E37+E36</f>
        <v>19155946.84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3" sqref="H13"/>
    </sheetView>
  </sheetViews>
  <sheetFormatPr defaultRowHeight="15" x14ac:dyDescent="0.25"/>
  <cols>
    <col min="2" max="2" width="17.5703125" customWidth="1"/>
    <col min="3" max="3" width="15.5703125" customWidth="1"/>
    <col min="4" max="4" width="16.5703125" customWidth="1"/>
    <col min="5" max="5" width="24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115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116</v>
      </c>
      <c r="C6" s="211"/>
      <c r="D6" s="212"/>
      <c r="E6" s="7">
        <v>15732190.91</v>
      </c>
    </row>
    <row r="7" spans="1:5" x14ac:dyDescent="0.25">
      <c r="A7" s="6" t="s">
        <v>9</v>
      </c>
      <c r="B7" s="213" t="s">
        <v>117</v>
      </c>
      <c r="C7" s="214"/>
      <c r="D7" s="215"/>
      <c r="E7" s="8">
        <v>3493375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36" t="s">
        <v>25</v>
      </c>
      <c r="C22" s="37"/>
      <c r="D22" s="3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19225565.91</v>
      </c>
    </row>
    <row r="37" spans="1:5" x14ac:dyDescent="0.25">
      <c r="A37" s="6" t="s">
        <v>46</v>
      </c>
      <c r="B37" s="225" t="s">
        <v>118</v>
      </c>
      <c r="C37" s="226"/>
      <c r="D37" s="227"/>
      <c r="E37" s="18">
        <v>50869.07</v>
      </c>
    </row>
    <row r="38" spans="1:5" x14ac:dyDescent="0.25">
      <c r="A38" s="6"/>
      <c r="B38" s="201" t="s">
        <v>119</v>
      </c>
      <c r="C38" s="202"/>
      <c r="D38" s="203"/>
      <c r="E38" s="19">
        <v>50000</v>
      </c>
    </row>
    <row r="39" spans="1:5" x14ac:dyDescent="0.25">
      <c r="A39" s="6"/>
      <c r="B39" s="201" t="s">
        <v>120</v>
      </c>
      <c r="C39" s="202"/>
      <c r="D39" s="203"/>
      <c r="E39" s="10">
        <v>869.07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121</v>
      </c>
      <c r="C53" s="229"/>
      <c r="D53" s="230"/>
      <c r="E53" s="20">
        <f>-E37+E36</f>
        <v>19174696.84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7" sqref="I17"/>
    </sheetView>
  </sheetViews>
  <sheetFormatPr defaultRowHeight="15" x14ac:dyDescent="0.25"/>
  <cols>
    <col min="2" max="2" width="20.7109375" customWidth="1"/>
    <col min="3" max="3" width="17.140625" customWidth="1"/>
    <col min="4" max="4" width="10.28515625" customWidth="1"/>
    <col min="5" max="5" width="25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109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110</v>
      </c>
      <c r="C6" s="211"/>
      <c r="D6" s="212"/>
      <c r="E6" s="7">
        <v>15881780.109999999</v>
      </c>
    </row>
    <row r="7" spans="1:5" x14ac:dyDescent="0.25">
      <c r="A7" s="6" t="s">
        <v>9</v>
      </c>
      <c r="B7" s="213" t="s">
        <v>111</v>
      </c>
      <c r="C7" s="214"/>
      <c r="D7" s="215"/>
      <c r="E7" s="8">
        <v>2350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33" t="s">
        <v>25</v>
      </c>
      <c r="C22" s="34"/>
      <c r="D22" s="3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15884130.109999999</v>
      </c>
    </row>
    <row r="37" spans="1:5" x14ac:dyDescent="0.25">
      <c r="A37" s="6" t="s">
        <v>46</v>
      </c>
      <c r="B37" s="225" t="s">
        <v>112</v>
      </c>
      <c r="C37" s="226"/>
      <c r="D37" s="227"/>
      <c r="E37" s="18">
        <v>151939.20000000001</v>
      </c>
    </row>
    <row r="38" spans="1:5" x14ac:dyDescent="0.25">
      <c r="A38" s="6"/>
      <c r="B38" s="201" t="s">
        <v>113</v>
      </c>
      <c r="C38" s="202"/>
      <c r="D38" s="203"/>
      <c r="E38" s="19">
        <v>151939.20000000001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114</v>
      </c>
      <c r="C53" s="229"/>
      <c r="D53" s="230"/>
      <c r="E53" s="20">
        <f>-E37+E36</f>
        <v>15732190.91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18" sqref="J18"/>
    </sheetView>
  </sheetViews>
  <sheetFormatPr defaultRowHeight="15" x14ac:dyDescent="0.25"/>
  <cols>
    <col min="2" max="2" width="19" customWidth="1"/>
    <col min="3" max="3" width="12.5703125" customWidth="1"/>
    <col min="4" max="4" width="14.5703125" customWidth="1"/>
    <col min="5" max="5" width="20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1914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1915</v>
      </c>
      <c r="C7" s="211"/>
      <c r="D7" s="212"/>
      <c r="E7" s="7">
        <v>32286009.140000001</v>
      </c>
    </row>
    <row r="8" spans="1:5" x14ac:dyDescent="0.25">
      <c r="A8" s="6" t="s">
        <v>9</v>
      </c>
      <c r="B8" s="213" t="s">
        <v>1916</v>
      </c>
      <c r="C8" s="214"/>
      <c r="D8" s="215"/>
      <c r="E8" s="8">
        <v>36425.94</v>
      </c>
    </row>
    <row r="9" spans="1:5" x14ac:dyDescent="0.25">
      <c r="A9" s="9">
        <v>2.1</v>
      </c>
      <c r="B9" s="201" t="s">
        <v>1866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1875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1876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3150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>
        <v>33275.94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32322435.080000002</v>
      </c>
    </row>
    <row r="41" spans="1:5" x14ac:dyDescent="0.25">
      <c r="A41" s="6" t="s">
        <v>46</v>
      </c>
      <c r="B41" s="225" t="s">
        <v>1917</v>
      </c>
      <c r="C41" s="226"/>
      <c r="D41" s="227"/>
      <c r="E41" s="18">
        <v>2509145.9</v>
      </c>
    </row>
    <row r="42" spans="1:5" x14ac:dyDescent="0.25">
      <c r="A42" s="6"/>
      <c r="B42" s="201" t="s">
        <v>1918</v>
      </c>
      <c r="C42" s="202"/>
      <c r="D42" s="203"/>
      <c r="E42" s="19">
        <v>2410147.0499999998</v>
      </c>
    </row>
    <row r="43" spans="1:5" x14ac:dyDescent="0.25">
      <c r="A43" s="6"/>
      <c r="B43" s="201" t="s">
        <v>370</v>
      </c>
      <c r="C43" s="202"/>
      <c r="D43" s="203"/>
      <c r="E43" s="19">
        <v>79438.850000000006</v>
      </c>
    </row>
    <row r="44" spans="1:5" x14ac:dyDescent="0.25">
      <c r="A44" s="6"/>
      <c r="B44" s="201" t="s">
        <v>1919</v>
      </c>
      <c r="C44" s="202"/>
      <c r="D44" s="203"/>
      <c r="E44" s="19">
        <v>19560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1920</v>
      </c>
      <c r="C57" s="229"/>
      <c r="D57" s="230"/>
      <c r="E57" s="20">
        <f>-E41+E40</f>
        <v>29813289.180000003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3" sqref="I13"/>
    </sheetView>
  </sheetViews>
  <sheetFormatPr defaultRowHeight="15" x14ac:dyDescent="0.25"/>
  <cols>
    <col min="2" max="2" width="19.42578125" customWidth="1"/>
    <col min="3" max="3" width="18" customWidth="1"/>
    <col min="4" max="4" width="14.5703125" customWidth="1"/>
    <col min="5" max="5" width="25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103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104</v>
      </c>
      <c r="C6" s="211"/>
      <c r="D6" s="212"/>
      <c r="E6" s="7">
        <v>15970174.279999999</v>
      </c>
    </row>
    <row r="7" spans="1:5" x14ac:dyDescent="0.25">
      <c r="A7" s="6" t="s">
        <v>9</v>
      </c>
      <c r="B7" s="213" t="s">
        <v>105</v>
      </c>
      <c r="C7" s="214"/>
      <c r="D7" s="215"/>
      <c r="E7" s="8">
        <v>3600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30" t="s">
        <v>25</v>
      </c>
      <c r="C22" s="31"/>
      <c r="D22" s="3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15973774.279999999</v>
      </c>
    </row>
    <row r="37" spans="1:5" x14ac:dyDescent="0.25">
      <c r="A37" s="6" t="s">
        <v>46</v>
      </c>
      <c r="B37" s="225" t="s">
        <v>106</v>
      </c>
      <c r="C37" s="226"/>
      <c r="D37" s="227"/>
      <c r="E37" s="18">
        <v>91994.17</v>
      </c>
    </row>
    <row r="38" spans="1:5" x14ac:dyDescent="0.25">
      <c r="A38" s="6"/>
      <c r="B38" s="201" t="s">
        <v>107</v>
      </c>
      <c r="C38" s="202"/>
      <c r="D38" s="203"/>
      <c r="E38" s="19">
        <v>91994.17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108</v>
      </c>
      <c r="C53" s="229"/>
      <c r="D53" s="230"/>
      <c r="E53" s="20">
        <f>-E37+E36</f>
        <v>15881780.109999999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I10" sqref="I10"/>
    </sheetView>
  </sheetViews>
  <sheetFormatPr defaultRowHeight="15" x14ac:dyDescent="0.25"/>
  <cols>
    <col min="2" max="2" width="18.42578125" customWidth="1"/>
    <col min="3" max="3" width="20.85546875" customWidth="1"/>
    <col min="4" max="4" width="12.85546875" customWidth="1"/>
    <col min="5" max="5" width="25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94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95</v>
      </c>
      <c r="C6" s="211"/>
      <c r="D6" s="212"/>
      <c r="E6" s="7">
        <v>17086258.850000001</v>
      </c>
    </row>
    <row r="7" spans="1:5" x14ac:dyDescent="0.25">
      <c r="A7" s="6" t="s">
        <v>9</v>
      </c>
      <c r="B7" s="213" t="s">
        <v>96</v>
      </c>
      <c r="C7" s="214"/>
      <c r="D7" s="215"/>
      <c r="E7" s="8">
        <v>1100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27" t="s">
        <v>25</v>
      </c>
      <c r="C22" s="28"/>
      <c r="D22" s="2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17087358.850000001</v>
      </c>
    </row>
    <row r="37" spans="1:5" x14ac:dyDescent="0.25">
      <c r="A37" s="6" t="s">
        <v>46</v>
      </c>
      <c r="B37" s="225" t="s">
        <v>97</v>
      </c>
      <c r="C37" s="226"/>
      <c r="D37" s="227"/>
      <c r="E37" s="18">
        <v>1117184.57</v>
      </c>
    </row>
    <row r="38" spans="1:5" x14ac:dyDescent="0.25">
      <c r="A38" s="6"/>
      <c r="B38" s="201" t="s">
        <v>98</v>
      </c>
      <c r="C38" s="202"/>
      <c r="D38" s="203"/>
      <c r="E38" s="19">
        <v>2964.6</v>
      </c>
    </row>
    <row r="39" spans="1:5" x14ac:dyDescent="0.25">
      <c r="A39" s="6"/>
      <c r="B39" s="201" t="s">
        <v>99</v>
      </c>
      <c r="C39" s="202"/>
      <c r="D39" s="203"/>
      <c r="E39" s="10">
        <v>1652.4</v>
      </c>
    </row>
    <row r="40" spans="1:5" x14ac:dyDescent="0.25">
      <c r="A40" s="6"/>
      <c r="B40" s="234" t="s">
        <v>100</v>
      </c>
      <c r="C40" s="235"/>
      <c r="D40" s="236"/>
      <c r="E40" s="19">
        <v>77898.240000000005</v>
      </c>
    </row>
    <row r="41" spans="1:5" x14ac:dyDescent="0.25">
      <c r="A41" s="6"/>
      <c r="B41" s="219" t="s">
        <v>101</v>
      </c>
      <c r="C41" s="220"/>
      <c r="D41" s="221"/>
      <c r="E41" s="10">
        <v>1034669.33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102</v>
      </c>
      <c r="C53" s="229"/>
      <c r="D53" s="230"/>
      <c r="E53" s="20">
        <f>-E37+E36</f>
        <v>15970174.280000001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6" sqref="J16"/>
    </sheetView>
  </sheetViews>
  <sheetFormatPr defaultRowHeight="15" x14ac:dyDescent="0.25"/>
  <cols>
    <col min="2" max="2" width="15.85546875" customWidth="1"/>
    <col min="3" max="3" width="20.5703125" customWidth="1"/>
    <col min="4" max="4" width="12.7109375" customWidth="1"/>
    <col min="5" max="5" width="26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87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88</v>
      </c>
      <c r="C6" s="211"/>
      <c r="D6" s="212"/>
      <c r="E6" s="7">
        <v>17324391.199999999</v>
      </c>
    </row>
    <row r="7" spans="1:5" x14ac:dyDescent="0.25">
      <c r="A7" s="6" t="s">
        <v>9</v>
      </c>
      <c r="B7" s="213" t="s">
        <v>89</v>
      </c>
      <c r="C7" s="214"/>
      <c r="D7" s="215"/>
      <c r="E7" s="8">
        <v>300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24" t="s">
        <v>25</v>
      </c>
      <c r="C22" s="25"/>
      <c r="D22" s="2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17324691.199999999</v>
      </c>
    </row>
    <row r="37" spans="1:5" x14ac:dyDescent="0.25">
      <c r="A37" s="6" t="s">
        <v>46</v>
      </c>
      <c r="B37" s="225" t="s">
        <v>90</v>
      </c>
      <c r="C37" s="226"/>
      <c r="D37" s="227"/>
      <c r="E37" s="18">
        <v>238432.35</v>
      </c>
    </row>
    <row r="38" spans="1:5" x14ac:dyDescent="0.25">
      <c r="A38" s="6"/>
      <c r="B38" s="201" t="s">
        <v>91</v>
      </c>
      <c r="C38" s="202"/>
      <c r="D38" s="203"/>
      <c r="E38" s="19">
        <v>209645.55</v>
      </c>
    </row>
    <row r="39" spans="1:5" x14ac:dyDescent="0.25">
      <c r="A39" s="6"/>
      <c r="B39" s="201" t="s">
        <v>92</v>
      </c>
      <c r="C39" s="202"/>
      <c r="D39" s="203"/>
      <c r="E39" s="10">
        <v>28786.799999999999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93</v>
      </c>
      <c r="C53" s="229"/>
      <c r="D53" s="230"/>
      <c r="E53" s="20">
        <f>-E37+E36</f>
        <v>17086258.849999998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62" sqref="H62"/>
    </sheetView>
  </sheetViews>
  <sheetFormatPr defaultRowHeight="15" x14ac:dyDescent="0.25"/>
  <cols>
    <col min="2" max="2" width="18.42578125" customWidth="1"/>
    <col min="3" max="3" width="15.7109375" customWidth="1"/>
    <col min="4" max="4" width="16.85546875" customWidth="1"/>
    <col min="5" max="5" width="24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80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81</v>
      </c>
      <c r="C6" s="211"/>
      <c r="D6" s="212"/>
      <c r="E6" s="7">
        <v>19946451.879999999</v>
      </c>
    </row>
    <row r="7" spans="1:5" x14ac:dyDescent="0.25">
      <c r="A7" s="6" t="s">
        <v>9</v>
      </c>
      <c r="B7" s="213" t="s">
        <v>82</v>
      </c>
      <c r="C7" s="214"/>
      <c r="D7" s="215"/>
      <c r="E7" s="8">
        <v>210495.55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>
        <v>209645.55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21" t="s">
        <v>25</v>
      </c>
      <c r="C22" s="22"/>
      <c r="D22" s="2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20156947.43</v>
      </c>
    </row>
    <row r="37" spans="1:5" x14ac:dyDescent="0.25">
      <c r="A37" s="6" t="s">
        <v>46</v>
      </c>
      <c r="B37" s="225" t="s">
        <v>83</v>
      </c>
      <c r="C37" s="226"/>
      <c r="D37" s="227"/>
      <c r="E37" s="18">
        <v>2832556.23</v>
      </c>
    </row>
    <row r="38" spans="1:5" x14ac:dyDescent="0.25">
      <c r="A38" s="6"/>
      <c r="B38" s="201" t="s">
        <v>84</v>
      </c>
      <c r="C38" s="202"/>
      <c r="D38" s="203"/>
      <c r="E38" s="19">
        <v>1987941.79</v>
      </c>
    </row>
    <row r="39" spans="1:5" x14ac:dyDescent="0.25">
      <c r="A39" s="6"/>
      <c r="B39" s="201" t="s">
        <v>85</v>
      </c>
      <c r="C39" s="202"/>
      <c r="D39" s="203"/>
      <c r="E39" s="10">
        <v>844614.44</v>
      </c>
    </row>
    <row r="40" spans="1:5" x14ac:dyDescent="0.25">
      <c r="A40" s="6"/>
      <c r="B40" s="234" t="s">
        <v>0</v>
      </c>
      <c r="C40" s="235"/>
      <c r="D40" s="236"/>
      <c r="E40" s="19" t="s">
        <v>0</v>
      </c>
    </row>
    <row r="41" spans="1:5" x14ac:dyDescent="0.25">
      <c r="A41" s="6"/>
      <c r="B41" s="219" t="s">
        <v>0</v>
      </c>
      <c r="C41" s="220"/>
      <c r="D41" s="221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86</v>
      </c>
      <c r="C53" s="229"/>
      <c r="D53" s="230"/>
      <c r="E53" s="20">
        <f>-E37+E36</f>
        <v>17324391.199999999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8" workbookViewId="0">
      <selection activeCell="G17" sqref="G17"/>
    </sheetView>
  </sheetViews>
  <sheetFormatPr defaultRowHeight="15" x14ac:dyDescent="0.25"/>
  <cols>
    <col min="2" max="2" width="19.5703125" customWidth="1"/>
    <col min="3" max="3" width="15.140625" customWidth="1"/>
    <col min="4" max="4" width="15.7109375" customWidth="1"/>
    <col min="5" max="5" width="24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70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ht="15" customHeight="1" x14ac:dyDescent="0.25">
      <c r="A6" s="6" t="s">
        <v>7</v>
      </c>
      <c r="B6" s="210" t="s">
        <v>71</v>
      </c>
      <c r="C6" s="211"/>
      <c r="D6" s="212"/>
      <c r="E6" s="7">
        <v>39699098.640000001</v>
      </c>
    </row>
    <row r="7" spans="1:5" ht="15" customHeight="1" x14ac:dyDescent="0.25">
      <c r="A7" s="6" t="s">
        <v>9</v>
      </c>
      <c r="B7" s="213" t="s">
        <v>72</v>
      </c>
      <c r="C7" s="214"/>
      <c r="D7" s="215"/>
      <c r="E7" s="8">
        <v>1000</v>
      </c>
    </row>
    <row r="8" spans="1:5" ht="15" customHeight="1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ht="15" customHeight="1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ht="15" customHeight="1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ht="15" customHeight="1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ht="15" customHeight="1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ht="15" customHeight="1" x14ac:dyDescent="0.25">
      <c r="A14" s="9">
        <v>2.6</v>
      </c>
      <c r="B14" s="201" t="s">
        <v>17</v>
      </c>
      <c r="C14" s="202"/>
      <c r="D14" s="203"/>
      <c r="E14" s="10"/>
    </row>
    <row r="15" spans="1:5" ht="15" customHeight="1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ht="15" customHeight="1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ht="15" customHeight="1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ht="15" customHeight="1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13" t="s">
        <v>25</v>
      </c>
      <c r="C22" s="14"/>
      <c r="D22" s="1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1000</v>
      </c>
    </row>
    <row r="24" spans="1:5" ht="15" customHeight="1" x14ac:dyDescent="0.25">
      <c r="A24" s="9">
        <v>2.16</v>
      </c>
      <c r="B24" s="201" t="s">
        <v>27</v>
      </c>
      <c r="C24" s="202"/>
      <c r="D24" s="203"/>
      <c r="E24" s="10"/>
    </row>
    <row r="25" spans="1:5" ht="15" customHeight="1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ht="15" customHeight="1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ht="15" customHeight="1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ht="15" customHeight="1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ht="15" customHeight="1" x14ac:dyDescent="0.25">
      <c r="A29" s="11" t="s">
        <v>32</v>
      </c>
      <c r="B29" s="201" t="s">
        <v>33</v>
      </c>
      <c r="C29" s="202"/>
      <c r="D29" s="203"/>
      <c r="E29" s="10"/>
    </row>
    <row r="30" spans="1:5" ht="15" customHeight="1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ht="15" customHeight="1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ht="15" customHeight="1" x14ac:dyDescent="0.25">
      <c r="A32" s="16" t="s">
        <v>37</v>
      </c>
      <c r="B32" s="201" t="s">
        <v>34</v>
      </c>
      <c r="C32" s="202"/>
      <c r="D32" s="203"/>
      <c r="E32" s="10"/>
    </row>
    <row r="33" spans="1:5" ht="15" customHeight="1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ht="15" customHeight="1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ht="15" customHeight="1" x14ac:dyDescent="0.25">
      <c r="A36" s="6" t="s">
        <v>44</v>
      </c>
      <c r="B36" s="210" t="s">
        <v>45</v>
      </c>
      <c r="C36" s="211"/>
      <c r="D36" s="212"/>
      <c r="E36" s="17">
        <f>+E7+E6</f>
        <v>39700098.640000001</v>
      </c>
    </row>
    <row r="37" spans="1:5" ht="15" customHeight="1" x14ac:dyDescent="0.25">
      <c r="A37" s="6" t="s">
        <v>46</v>
      </c>
      <c r="B37" s="225" t="s">
        <v>73</v>
      </c>
      <c r="C37" s="226"/>
      <c r="D37" s="227"/>
      <c r="E37" s="18">
        <v>19753646.760000002</v>
      </c>
    </row>
    <row r="38" spans="1:5" ht="15" customHeight="1" x14ac:dyDescent="0.25">
      <c r="A38" s="6"/>
      <c r="B38" s="201" t="s">
        <v>74</v>
      </c>
      <c r="C38" s="202"/>
      <c r="D38" s="203"/>
      <c r="E38" s="19">
        <v>13850330.630000001</v>
      </c>
    </row>
    <row r="39" spans="1:5" x14ac:dyDescent="0.25">
      <c r="A39" s="6"/>
      <c r="B39" s="201" t="s">
        <v>75</v>
      </c>
      <c r="C39" s="202"/>
      <c r="D39" s="203"/>
      <c r="E39" s="10">
        <v>3093486.75</v>
      </c>
    </row>
    <row r="40" spans="1:5" x14ac:dyDescent="0.25">
      <c r="A40" s="6"/>
      <c r="B40" s="234" t="s">
        <v>76</v>
      </c>
      <c r="C40" s="235"/>
      <c r="D40" s="236"/>
      <c r="E40" s="19">
        <v>449502.06</v>
      </c>
    </row>
    <row r="41" spans="1:5" x14ac:dyDescent="0.25">
      <c r="A41" s="6"/>
      <c r="B41" s="219" t="s">
        <v>77</v>
      </c>
      <c r="C41" s="220"/>
      <c r="D41" s="221"/>
      <c r="E41" s="10">
        <v>597561.79</v>
      </c>
    </row>
    <row r="42" spans="1:5" x14ac:dyDescent="0.25">
      <c r="A42" s="6"/>
      <c r="B42" s="201" t="s">
        <v>78</v>
      </c>
      <c r="C42" s="202"/>
      <c r="D42" s="203"/>
      <c r="E42" s="10">
        <v>1762765.53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79</v>
      </c>
      <c r="C53" s="229"/>
      <c r="D53" s="230"/>
      <c r="E53" s="20">
        <f>-E37+E36</f>
        <v>19946451.879999999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K15" sqref="K15"/>
    </sheetView>
  </sheetViews>
  <sheetFormatPr defaultRowHeight="15" x14ac:dyDescent="0.25"/>
  <cols>
    <col min="2" max="2" width="16.7109375" customWidth="1"/>
    <col min="3" max="3" width="13.140625" customWidth="1"/>
    <col min="4" max="4" width="17.7109375" customWidth="1"/>
    <col min="5" max="5" width="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55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56</v>
      </c>
      <c r="C6" s="211"/>
      <c r="D6" s="212"/>
      <c r="E6" s="7">
        <v>57848759.200000003</v>
      </c>
    </row>
    <row r="7" spans="1:5" x14ac:dyDescent="0.25">
      <c r="A7" s="6" t="s">
        <v>9</v>
      </c>
      <c r="B7" s="213" t="s">
        <v>57</v>
      </c>
      <c r="C7" s="214"/>
      <c r="D7" s="215"/>
      <c r="E7" s="8">
        <v>2416581.58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>
        <v>2416531.58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13" t="s">
        <v>25</v>
      </c>
      <c r="C22" s="14"/>
      <c r="D22" s="1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60265340.780000001</v>
      </c>
    </row>
    <row r="37" spans="1:5" x14ac:dyDescent="0.25">
      <c r="A37" s="6" t="s">
        <v>46</v>
      </c>
      <c r="B37" s="225" t="s">
        <v>59</v>
      </c>
      <c r="C37" s="226"/>
      <c r="D37" s="227"/>
      <c r="E37" s="18">
        <v>20566242.140000001</v>
      </c>
    </row>
    <row r="38" spans="1:5" x14ac:dyDescent="0.25">
      <c r="A38" s="6"/>
      <c r="B38" s="201" t="s">
        <v>60</v>
      </c>
      <c r="C38" s="202"/>
      <c r="D38" s="203"/>
      <c r="E38" s="19">
        <v>208368.48</v>
      </c>
    </row>
    <row r="39" spans="1:5" x14ac:dyDescent="0.25">
      <c r="A39" s="6"/>
      <c r="B39" s="201" t="s">
        <v>61</v>
      </c>
      <c r="C39" s="202"/>
      <c r="D39" s="203"/>
      <c r="E39" s="10">
        <v>35187</v>
      </c>
    </row>
    <row r="40" spans="1:5" x14ac:dyDescent="0.25">
      <c r="A40" s="6"/>
      <c r="B40" s="234" t="s">
        <v>62</v>
      </c>
      <c r="C40" s="235"/>
      <c r="D40" s="236"/>
      <c r="E40" s="19">
        <v>276898.73</v>
      </c>
    </row>
    <row r="41" spans="1:5" x14ac:dyDescent="0.25">
      <c r="A41" s="6"/>
      <c r="B41" s="219" t="s">
        <v>63</v>
      </c>
      <c r="C41" s="220"/>
      <c r="D41" s="221"/>
      <c r="E41" s="10">
        <v>8584858.0500000007</v>
      </c>
    </row>
    <row r="42" spans="1:5" x14ac:dyDescent="0.25">
      <c r="A42" s="6"/>
      <c r="B42" s="201" t="s">
        <v>64</v>
      </c>
      <c r="C42" s="202"/>
      <c r="D42" s="203"/>
      <c r="E42" s="10">
        <v>1104912.28</v>
      </c>
    </row>
    <row r="43" spans="1:5" x14ac:dyDescent="0.25">
      <c r="A43" s="6"/>
      <c r="B43" s="201" t="s">
        <v>65</v>
      </c>
      <c r="C43" s="202"/>
      <c r="D43" s="203"/>
      <c r="E43" s="10">
        <v>6101174.79</v>
      </c>
    </row>
    <row r="44" spans="1:5" x14ac:dyDescent="0.25">
      <c r="A44" s="6"/>
      <c r="B44" s="201" t="s">
        <v>66</v>
      </c>
      <c r="C44" s="202"/>
      <c r="D44" s="203"/>
      <c r="E44" s="10">
        <v>3630806.97</v>
      </c>
    </row>
    <row r="45" spans="1:5" x14ac:dyDescent="0.25">
      <c r="A45" s="6"/>
      <c r="B45" s="201" t="s">
        <v>67</v>
      </c>
      <c r="C45" s="202"/>
      <c r="D45" s="203"/>
      <c r="E45" s="10">
        <v>278229.59999999998</v>
      </c>
    </row>
    <row r="46" spans="1:5" x14ac:dyDescent="0.25">
      <c r="A46" s="6"/>
      <c r="B46" s="201" t="s">
        <v>68</v>
      </c>
      <c r="C46" s="202"/>
      <c r="D46" s="203"/>
      <c r="E46" s="10">
        <v>345806.24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69</v>
      </c>
      <c r="C53" s="229"/>
      <c r="D53" s="230"/>
      <c r="E53" s="20">
        <f>-E37+E36</f>
        <v>39699098.640000001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5" workbookViewId="0">
      <selection activeCell="K18" sqref="K18"/>
    </sheetView>
  </sheetViews>
  <sheetFormatPr defaultRowHeight="15" x14ac:dyDescent="0.25"/>
  <cols>
    <col min="1" max="1" width="15.42578125" customWidth="1"/>
    <col min="2" max="2" width="15.5703125" customWidth="1"/>
    <col min="3" max="3" width="15.28515625" customWidth="1"/>
    <col min="4" max="4" width="18.28515625" customWidth="1"/>
    <col min="5" max="5" width="26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3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8</v>
      </c>
      <c r="C6" s="211"/>
      <c r="D6" s="212"/>
      <c r="E6" s="7">
        <v>87365072.359999999</v>
      </c>
    </row>
    <row r="7" spans="1:5" x14ac:dyDescent="0.25">
      <c r="A7" s="6" t="s">
        <v>9</v>
      </c>
      <c r="B7" s="213" t="s">
        <v>10</v>
      </c>
      <c r="C7" s="214"/>
      <c r="D7" s="215"/>
      <c r="E7" s="8">
        <v>911896.48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>
        <v>208368.48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>
        <v>378366</v>
      </c>
    </row>
    <row r="22" spans="1:5" x14ac:dyDescent="0.25">
      <c r="A22" s="9">
        <v>2.14</v>
      </c>
      <c r="B22" s="13" t="s">
        <v>25</v>
      </c>
      <c r="C22" s="14"/>
      <c r="D22" s="15"/>
      <c r="E22" s="10">
        <v>35187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88276968.840000004</v>
      </c>
    </row>
    <row r="37" spans="1:5" x14ac:dyDescent="0.25">
      <c r="A37" s="6" t="s">
        <v>46</v>
      </c>
      <c r="B37" s="225" t="s">
        <v>47</v>
      </c>
      <c r="C37" s="226"/>
      <c r="D37" s="227"/>
      <c r="E37" s="18">
        <v>30428209.640000001</v>
      </c>
    </row>
    <row r="38" spans="1:5" x14ac:dyDescent="0.25">
      <c r="A38" s="6"/>
      <c r="B38" s="201" t="s">
        <v>48</v>
      </c>
      <c r="C38" s="202"/>
      <c r="D38" s="203"/>
      <c r="E38" s="19">
        <v>378366</v>
      </c>
    </row>
    <row r="39" spans="1:5" x14ac:dyDescent="0.25">
      <c r="A39" s="6"/>
      <c r="B39" s="201" t="s">
        <v>49</v>
      </c>
      <c r="C39" s="202"/>
      <c r="D39" s="203"/>
      <c r="E39" s="10">
        <v>21999881.32</v>
      </c>
    </row>
    <row r="40" spans="1:5" x14ac:dyDescent="0.25">
      <c r="A40" s="6"/>
      <c r="B40" s="234" t="s">
        <v>50</v>
      </c>
      <c r="C40" s="235"/>
      <c r="D40" s="236"/>
      <c r="E40" s="19">
        <v>96231.96</v>
      </c>
    </row>
    <row r="41" spans="1:5" x14ac:dyDescent="0.25">
      <c r="A41" s="6"/>
      <c r="B41" s="219" t="s">
        <v>51</v>
      </c>
      <c r="C41" s="220"/>
      <c r="D41" s="221"/>
      <c r="E41" s="10">
        <v>1932429.55</v>
      </c>
    </row>
    <row r="42" spans="1:5" x14ac:dyDescent="0.25">
      <c r="A42" s="6"/>
      <c r="B42" s="201" t="s">
        <v>52</v>
      </c>
      <c r="C42" s="202"/>
      <c r="D42" s="203"/>
      <c r="E42" s="10">
        <v>5938314.8799999999</v>
      </c>
    </row>
    <row r="43" spans="1:5" x14ac:dyDescent="0.25">
      <c r="A43" s="6"/>
      <c r="B43" s="201" t="s">
        <v>53</v>
      </c>
      <c r="C43" s="202"/>
      <c r="D43" s="203"/>
      <c r="E43" s="10">
        <v>82985.929999999993</v>
      </c>
    </row>
    <row r="44" spans="1:5" x14ac:dyDescent="0.25">
      <c r="A44" s="6"/>
      <c r="B44" s="201" t="s">
        <v>0</v>
      </c>
      <c r="C44" s="202"/>
      <c r="D44" s="203"/>
      <c r="E44" s="10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/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231" t="s">
        <v>0</v>
      </c>
      <c r="C52" s="232"/>
      <c r="D52" s="233"/>
      <c r="E52" s="10" t="s">
        <v>0</v>
      </c>
    </row>
    <row r="53" spans="1:5" x14ac:dyDescent="0.25">
      <c r="A53" s="6" t="s">
        <v>0</v>
      </c>
      <c r="B53" s="228" t="s">
        <v>54</v>
      </c>
      <c r="C53" s="229"/>
      <c r="D53" s="230"/>
      <c r="E53" s="20">
        <f>-E37+E36</f>
        <v>57848759.200000003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37" workbookViewId="0">
      <selection activeCell="I51" sqref="I51"/>
    </sheetView>
  </sheetViews>
  <sheetFormatPr defaultRowHeight="15" x14ac:dyDescent="0.25"/>
  <cols>
    <col min="2" max="2" width="15" customWidth="1"/>
    <col min="3" max="3" width="14" customWidth="1"/>
    <col min="4" max="4" width="13.42578125" customWidth="1"/>
    <col min="5" max="5" width="19.855468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1908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1909</v>
      </c>
      <c r="C7" s="211"/>
      <c r="D7" s="212"/>
      <c r="E7" s="7">
        <v>32338118.43</v>
      </c>
    </row>
    <row r="8" spans="1:5" x14ac:dyDescent="0.25">
      <c r="A8" s="6" t="s">
        <v>9</v>
      </c>
      <c r="B8" s="213" t="s">
        <v>1910</v>
      </c>
      <c r="C8" s="214"/>
      <c r="D8" s="215"/>
      <c r="E8" s="8">
        <v>2600</v>
      </c>
    </row>
    <row r="9" spans="1:5" x14ac:dyDescent="0.25">
      <c r="A9" s="9">
        <v>2.1</v>
      </c>
      <c r="B9" s="201" t="s">
        <v>1866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1875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1876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2600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32340718.43</v>
      </c>
    </row>
    <row r="41" spans="1:5" x14ac:dyDescent="0.25">
      <c r="A41" s="6" t="s">
        <v>46</v>
      </c>
      <c r="B41" s="225" t="s">
        <v>1911</v>
      </c>
      <c r="C41" s="226"/>
      <c r="D41" s="227"/>
      <c r="E41" s="18">
        <v>54709.29</v>
      </c>
    </row>
    <row r="42" spans="1:5" x14ac:dyDescent="0.25">
      <c r="A42" s="6"/>
      <c r="B42" s="201" t="s">
        <v>1912</v>
      </c>
      <c r="C42" s="202"/>
      <c r="D42" s="203"/>
      <c r="E42" s="19">
        <v>4218</v>
      </c>
    </row>
    <row r="43" spans="1:5" x14ac:dyDescent="0.25">
      <c r="A43" s="6"/>
      <c r="B43" s="201" t="s">
        <v>611</v>
      </c>
      <c r="C43" s="202"/>
      <c r="D43" s="203"/>
      <c r="E43" s="19">
        <v>17215.349999999999</v>
      </c>
    </row>
    <row r="44" spans="1:5" x14ac:dyDescent="0.25">
      <c r="A44" s="6"/>
      <c r="B44" s="201" t="s">
        <v>886</v>
      </c>
      <c r="C44" s="202"/>
      <c r="D44" s="203"/>
      <c r="E44" s="19">
        <v>33275.94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1913</v>
      </c>
      <c r="C57" s="229"/>
      <c r="D57" s="230"/>
      <c r="E57" s="20">
        <f>-E41+E40</f>
        <v>32286009.140000001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7" sqref="I17"/>
    </sheetView>
  </sheetViews>
  <sheetFormatPr defaultRowHeight="15" x14ac:dyDescent="0.25"/>
  <cols>
    <col min="3" max="3" width="14.42578125" customWidth="1"/>
    <col min="4" max="4" width="13.7109375" customWidth="1"/>
    <col min="5" max="5" width="18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1899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1900</v>
      </c>
      <c r="C7" s="211"/>
      <c r="D7" s="212"/>
      <c r="E7" s="7">
        <v>34879676.479999997</v>
      </c>
    </row>
    <row r="8" spans="1:5" x14ac:dyDescent="0.25">
      <c r="A8" s="6" t="s">
        <v>9</v>
      </c>
      <c r="B8" s="213" t="s">
        <v>1901</v>
      </c>
      <c r="C8" s="214"/>
      <c r="D8" s="215"/>
      <c r="E8" s="8">
        <v>93650</v>
      </c>
    </row>
    <row r="9" spans="1:5" x14ac:dyDescent="0.25">
      <c r="A9" s="9">
        <v>2.1</v>
      </c>
      <c r="B9" s="201" t="s">
        <v>1866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1875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1876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2650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/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>
        <v>91000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34973326.479999997</v>
      </c>
    </row>
    <row r="41" spans="1:5" x14ac:dyDescent="0.25">
      <c r="A41" s="6" t="s">
        <v>46</v>
      </c>
      <c r="B41" s="225" t="s">
        <v>1904</v>
      </c>
      <c r="C41" s="226"/>
      <c r="D41" s="227"/>
      <c r="E41" s="18">
        <v>2635208.0499999998</v>
      </c>
    </row>
    <row r="42" spans="1:5" x14ac:dyDescent="0.25">
      <c r="A42" s="6"/>
      <c r="B42" s="201" t="s">
        <v>234</v>
      </c>
      <c r="C42" s="202"/>
      <c r="D42" s="203"/>
      <c r="E42" s="19">
        <v>34405.32</v>
      </c>
    </row>
    <row r="43" spans="1:5" x14ac:dyDescent="0.25">
      <c r="A43" s="6"/>
      <c r="B43" s="201" t="s">
        <v>1905</v>
      </c>
      <c r="C43" s="202"/>
      <c r="D43" s="203"/>
      <c r="E43" s="19">
        <v>2509802.73</v>
      </c>
    </row>
    <row r="44" spans="1:5" x14ac:dyDescent="0.25">
      <c r="A44" s="6"/>
      <c r="B44" s="201" t="s">
        <v>1906</v>
      </c>
      <c r="C44" s="202"/>
      <c r="D44" s="203"/>
      <c r="E44" s="19">
        <v>91000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1907</v>
      </c>
      <c r="C57" s="229"/>
      <c r="D57" s="230"/>
      <c r="E57" s="20">
        <f>-E41+E40</f>
        <v>32338118.429999996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37" workbookViewId="0">
      <selection activeCell="I50" sqref="I50"/>
    </sheetView>
  </sheetViews>
  <sheetFormatPr defaultRowHeight="15" x14ac:dyDescent="0.25"/>
  <cols>
    <col min="3" max="3" width="13.85546875" customWidth="1"/>
    <col min="4" max="4" width="18.28515625" customWidth="1"/>
    <col min="5" max="5" width="26.28515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1892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1893</v>
      </c>
      <c r="C7" s="211"/>
      <c r="D7" s="212"/>
      <c r="E7" s="7">
        <v>32215907.719999999</v>
      </c>
    </row>
    <row r="8" spans="1:5" x14ac:dyDescent="0.25">
      <c r="A8" s="6" t="s">
        <v>9</v>
      </c>
      <c r="B8" s="213" t="s">
        <v>1894</v>
      </c>
      <c r="C8" s="214"/>
      <c r="D8" s="215"/>
      <c r="E8" s="8">
        <v>3172452.86</v>
      </c>
    </row>
    <row r="9" spans="1:5" x14ac:dyDescent="0.25">
      <c r="A9" s="9">
        <v>2.1</v>
      </c>
      <c r="B9" s="201" t="s">
        <v>1866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1875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1876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2650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1895</v>
      </c>
      <c r="C28" s="202"/>
      <c r="D28" s="203"/>
      <c r="E28" s="10">
        <v>2509802.86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>
        <v>600000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>
        <v>60000</v>
      </c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35388360.579999998</v>
      </c>
    </row>
    <row r="41" spans="1:5" x14ac:dyDescent="0.25">
      <c r="A41" s="6" t="s">
        <v>46</v>
      </c>
      <c r="B41" s="225" t="s">
        <v>1897</v>
      </c>
      <c r="C41" s="226"/>
      <c r="D41" s="227"/>
      <c r="E41" s="18">
        <v>508684.1</v>
      </c>
    </row>
    <row r="42" spans="1:5" x14ac:dyDescent="0.25">
      <c r="A42" s="6"/>
      <c r="B42" s="201" t="s">
        <v>1084</v>
      </c>
      <c r="C42" s="202"/>
      <c r="D42" s="203"/>
      <c r="E42" s="19">
        <v>52344</v>
      </c>
    </row>
    <row r="43" spans="1:5" x14ac:dyDescent="0.25">
      <c r="A43" s="6"/>
      <c r="B43" s="201" t="s">
        <v>370</v>
      </c>
      <c r="C43" s="202"/>
      <c r="D43" s="203"/>
      <c r="E43" s="19">
        <v>456340.1</v>
      </c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1898</v>
      </c>
      <c r="C57" s="229"/>
      <c r="D57" s="230"/>
      <c r="E57" s="20">
        <f>-E41+E40</f>
        <v>34879676.479999997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37" workbookViewId="0">
      <selection activeCell="H15" sqref="H15"/>
    </sheetView>
  </sheetViews>
  <sheetFormatPr defaultRowHeight="15" x14ac:dyDescent="0.25"/>
  <cols>
    <col min="2" max="2" width="16.42578125" customWidth="1"/>
    <col min="3" max="3" width="12.42578125" customWidth="1"/>
    <col min="4" max="4" width="13.140625" customWidth="1"/>
    <col min="5" max="5" width="18.855468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1884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1885</v>
      </c>
      <c r="C7" s="211"/>
      <c r="D7" s="212"/>
      <c r="E7" s="7">
        <v>35500186.560000002</v>
      </c>
    </row>
    <row r="8" spans="1:5" x14ac:dyDescent="0.25">
      <c r="A8" s="6" t="s">
        <v>9</v>
      </c>
      <c r="B8" s="213" t="s">
        <v>1886</v>
      </c>
      <c r="C8" s="214"/>
      <c r="D8" s="215"/>
      <c r="E8" s="8">
        <v>4300</v>
      </c>
    </row>
    <row r="9" spans="1:5" x14ac:dyDescent="0.25">
      <c r="A9" s="9">
        <v>2.1</v>
      </c>
      <c r="B9" s="201" t="s">
        <v>1866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1875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1876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4300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35504486.560000002</v>
      </c>
    </row>
    <row r="41" spans="1:5" x14ac:dyDescent="0.25">
      <c r="A41" s="6" t="s">
        <v>46</v>
      </c>
      <c r="B41" s="225" t="s">
        <v>1887</v>
      </c>
      <c r="C41" s="226"/>
      <c r="D41" s="227"/>
      <c r="E41" s="18">
        <v>3288578.84</v>
      </c>
    </row>
    <row r="42" spans="1:5" x14ac:dyDescent="0.25">
      <c r="A42" s="6"/>
      <c r="B42" s="201" t="s">
        <v>392</v>
      </c>
      <c r="C42" s="202"/>
      <c r="D42" s="203"/>
      <c r="E42" s="19">
        <v>46552.22</v>
      </c>
    </row>
    <row r="43" spans="1:5" x14ac:dyDescent="0.25">
      <c r="A43" s="6"/>
      <c r="B43" s="201" t="s">
        <v>1888</v>
      </c>
      <c r="C43" s="202"/>
      <c r="D43" s="203"/>
      <c r="E43" s="10">
        <v>428240.8</v>
      </c>
    </row>
    <row r="44" spans="1:5" x14ac:dyDescent="0.25">
      <c r="A44" s="6"/>
      <c r="B44" s="201" t="s">
        <v>1889</v>
      </c>
      <c r="C44" s="202"/>
      <c r="D44" s="203"/>
      <c r="E44" s="19">
        <v>293651.52</v>
      </c>
    </row>
    <row r="45" spans="1:5" x14ac:dyDescent="0.25">
      <c r="A45" s="6"/>
      <c r="B45" s="219" t="s">
        <v>1890</v>
      </c>
      <c r="C45" s="220"/>
      <c r="D45" s="221"/>
      <c r="E45" s="10">
        <v>2520134.2999999998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1891</v>
      </c>
      <c r="C57" s="229"/>
      <c r="D57" s="230"/>
      <c r="E57" s="20">
        <f>-E41+E40</f>
        <v>32215907.720000003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34" workbookViewId="0">
      <selection activeCell="H13" sqref="H13"/>
    </sheetView>
  </sheetViews>
  <sheetFormatPr defaultRowHeight="15" x14ac:dyDescent="0.25"/>
  <cols>
    <col min="2" max="2" width="17.85546875" customWidth="1"/>
    <col min="3" max="3" width="13.5703125" customWidth="1"/>
    <col min="4" max="4" width="11.5703125" customWidth="1"/>
    <col min="5" max="5" width="20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1872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1873</v>
      </c>
      <c r="C7" s="211"/>
      <c r="D7" s="212"/>
      <c r="E7" s="7">
        <v>31735670.440000001</v>
      </c>
    </row>
    <row r="8" spans="1:5" x14ac:dyDescent="0.25">
      <c r="A8" s="6" t="s">
        <v>9</v>
      </c>
      <c r="B8" s="213" t="s">
        <v>1874</v>
      </c>
      <c r="C8" s="214"/>
      <c r="D8" s="215"/>
      <c r="E8" s="8">
        <v>4127938.07</v>
      </c>
    </row>
    <row r="9" spans="1:5" x14ac:dyDescent="0.25">
      <c r="A9" s="9">
        <v>2.1</v>
      </c>
      <c r="B9" s="201" t="s">
        <v>1866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1875</v>
      </c>
      <c r="C13" s="202"/>
      <c r="D13" s="203"/>
      <c r="E13" s="10">
        <v>634313.06999999995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1876</v>
      </c>
      <c r="C19" s="202"/>
      <c r="D19" s="203"/>
      <c r="E19" s="10">
        <v>3490375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3250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35863608.509999998</v>
      </c>
    </row>
    <row r="41" spans="1:5" x14ac:dyDescent="0.25">
      <c r="A41" s="6" t="s">
        <v>46</v>
      </c>
      <c r="B41" s="225" t="s">
        <v>1877</v>
      </c>
      <c r="C41" s="226"/>
      <c r="D41" s="227"/>
      <c r="E41" s="18">
        <v>363421.95</v>
      </c>
    </row>
    <row r="42" spans="1:5" x14ac:dyDescent="0.25">
      <c r="A42" s="6"/>
      <c r="B42" s="201" t="s">
        <v>1878</v>
      </c>
      <c r="C42" s="202"/>
      <c r="D42" s="203"/>
      <c r="E42" s="19">
        <v>338057.95</v>
      </c>
    </row>
    <row r="43" spans="1:5" x14ac:dyDescent="0.25">
      <c r="A43" s="6"/>
      <c r="B43" s="201" t="s">
        <v>1879</v>
      </c>
      <c r="C43" s="202"/>
      <c r="D43" s="203"/>
      <c r="E43" s="10">
        <v>8640</v>
      </c>
    </row>
    <row r="44" spans="1:5" x14ac:dyDescent="0.25">
      <c r="A44" s="6"/>
      <c r="B44" s="201" t="s">
        <v>1880</v>
      </c>
      <c r="C44" s="202"/>
      <c r="D44" s="203"/>
      <c r="E44" s="19">
        <v>4000</v>
      </c>
    </row>
    <row r="45" spans="1:5" x14ac:dyDescent="0.25">
      <c r="A45" s="6"/>
      <c r="B45" s="219" t="s">
        <v>1881</v>
      </c>
      <c r="C45" s="220"/>
      <c r="D45" s="221"/>
      <c r="E45" s="10">
        <v>11475</v>
      </c>
    </row>
    <row r="46" spans="1:5" x14ac:dyDescent="0.25">
      <c r="A46" s="6"/>
      <c r="B46" s="201" t="s">
        <v>1882</v>
      </c>
      <c r="C46" s="202"/>
      <c r="D46" s="203"/>
      <c r="E46" s="10">
        <v>1249</v>
      </c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1883</v>
      </c>
      <c r="C57" s="229"/>
      <c r="D57" s="230"/>
      <c r="E57" s="20">
        <f>-E41+E40</f>
        <v>35500186.559999995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L19" sqref="L19"/>
    </sheetView>
  </sheetViews>
  <sheetFormatPr defaultRowHeight="15" x14ac:dyDescent="0.25"/>
  <cols>
    <col min="2" max="2" width="18.28515625" customWidth="1"/>
    <col min="3" max="3" width="12.42578125" customWidth="1"/>
    <col min="4" max="4" width="13.7109375" customWidth="1"/>
    <col min="5" max="5" width="21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2081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2082</v>
      </c>
      <c r="C7" s="211"/>
      <c r="D7" s="212"/>
      <c r="E7" s="7">
        <v>57573598.359999999</v>
      </c>
    </row>
    <row r="8" spans="1:5" x14ac:dyDescent="0.25">
      <c r="A8" s="6" t="s">
        <v>9</v>
      </c>
      <c r="B8" s="213" t="s">
        <v>2083</v>
      </c>
      <c r="C8" s="214"/>
      <c r="D8" s="215"/>
      <c r="E8" s="8">
        <v>12597159.27</v>
      </c>
    </row>
    <row r="9" spans="1:5" x14ac:dyDescent="0.25">
      <c r="A9" s="9">
        <v>2.1</v>
      </c>
      <c r="B9" s="201" t="s">
        <v>2036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2084</v>
      </c>
      <c r="C10" s="202"/>
      <c r="D10" s="203"/>
      <c r="E10" s="10">
        <v>4186500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2085</v>
      </c>
      <c r="C12" s="202"/>
      <c r="D12" s="203"/>
      <c r="E12" s="10">
        <v>0</v>
      </c>
    </row>
    <row r="13" spans="1:5" x14ac:dyDescent="0.25">
      <c r="A13" s="9">
        <v>2.4</v>
      </c>
      <c r="B13" s="201" t="s">
        <v>2086</v>
      </c>
      <c r="C13" s="202"/>
      <c r="D13" s="203"/>
      <c r="E13" s="10">
        <v>7458083.3300000001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2087</v>
      </c>
      <c r="C18" s="202"/>
      <c r="D18" s="203"/>
      <c r="E18" s="10">
        <v>915750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2038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3550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2075</v>
      </c>
      <c r="C27" s="202"/>
      <c r="D27" s="203"/>
      <c r="E27" s="10">
        <v>0</v>
      </c>
    </row>
    <row r="28" spans="1:5" x14ac:dyDescent="0.25">
      <c r="A28" s="9">
        <v>2.19</v>
      </c>
      <c r="B28" s="201" t="s">
        <v>2029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>
        <v>33275.94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70170757.629999995</v>
      </c>
    </row>
    <row r="41" spans="1:5" x14ac:dyDescent="0.25">
      <c r="A41" s="6" t="s">
        <v>46</v>
      </c>
      <c r="B41" s="225" t="s">
        <v>2088</v>
      </c>
      <c r="C41" s="226"/>
      <c r="D41" s="227"/>
      <c r="E41" s="18">
        <v>2464778.17</v>
      </c>
    </row>
    <row r="42" spans="1:5" x14ac:dyDescent="0.25">
      <c r="A42" s="6"/>
      <c r="B42" s="201" t="s">
        <v>2089</v>
      </c>
      <c r="C42" s="202"/>
      <c r="D42" s="203"/>
      <c r="E42" s="19">
        <v>2464778.17</v>
      </c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2090</v>
      </c>
      <c r="C57" s="229"/>
      <c r="D57" s="230"/>
      <c r="E57" s="20">
        <f>-E41+E40</f>
        <v>67705979.459999993</v>
      </c>
    </row>
  </sheetData>
  <mergeCells count="54"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4:B4"/>
    <mergeCell ref="D4:E4"/>
    <mergeCell ref="A6:D6"/>
    <mergeCell ref="B7:D7"/>
    <mergeCell ref="B8:D8"/>
    <mergeCell ref="B9:D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M13" sqref="M13"/>
    </sheetView>
  </sheetViews>
  <sheetFormatPr defaultRowHeight="15" x14ac:dyDescent="0.25"/>
  <cols>
    <col min="3" max="3" width="13.140625" customWidth="1"/>
    <col min="4" max="4" width="19.5703125" customWidth="1"/>
    <col min="5" max="5" width="18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1863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1864</v>
      </c>
      <c r="C7" s="211"/>
      <c r="D7" s="212"/>
      <c r="E7" s="7">
        <v>31755700.719999999</v>
      </c>
    </row>
    <row r="8" spans="1:5" x14ac:dyDescent="0.25">
      <c r="A8" s="6" t="s">
        <v>9</v>
      </c>
      <c r="B8" s="213" t="s">
        <v>1865</v>
      </c>
      <c r="C8" s="214"/>
      <c r="D8" s="215"/>
      <c r="E8" s="8">
        <v>25846450.699999999</v>
      </c>
    </row>
    <row r="9" spans="1:5" x14ac:dyDescent="0.25">
      <c r="A9" s="9">
        <v>2.1</v>
      </c>
      <c r="B9" s="201" t="s">
        <v>1866</v>
      </c>
      <c r="C9" s="202"/>
      <c r="D9" s="203"/>
      <c r="E9" s="10">
        <v>25539250.699999999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1867</v>
      </c>
      <c r="C12" s="202"/>
      <c r="D12" s="203"/>
      <c r="E12" s="10">
        <v>305500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1700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57602151.420000002</v>
      </c>
    </row>
    <row r="41" spans="1:5" x14ac:dyDescent="0.25">
      <c r="A41" s="6" t="s">
        <v>46</v>
      </c>
      <c r="B41" s="225" t="s">
        <v>1868</v>
      </c>
      <c r="C41" s="226"/>
      <c r="D41" s="227"/>
      <c r="E41" s="18">
        <v>25866480.98</v>
      </c>
    </row>
    <row r="42" spans="1:5" x14ac:dyDescent="0.25">
      <c r="A42" s="6"/>
      <c r="B42" s="201" t="s">
        <v>1869</v>
      </c>
      <c r="C42" s="202"/>
      <c r="D42" s="203"/>
      <c r="E42" s="19">
        <v>327230.28000000003</v>
      </c>
    </row>
    <row r="43" spans="1:5" x14ac:dyDescent="0.25">
      <c r="A43" s="6"/>
      <c r="B43" s="201" t="s">
        <v>1870</v>
      </c>
      <c r="C43" s="202"/>
      <c r="D43" s="203"/>
      <c r="E43" s="10">
        <v>25539250.699999999</v>
      </c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1871</v>
      </c>
      <c r="C57" s="229"/>
      <c r="D57" s="230"/>
      <c r="E57" s="20">
        <f>-E41+E40</f>
        <v>31735670.440000001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3" sqref="I13"/>
    </sheetView>
  </sheetViews>
  <sheetFormatPr defaultRowHeight="15" x14ac:dyDescent="0.25"/>
  <cols>
    <col min="3" max="3" width="11.28515625" customWidth="1"/>
    <col min="4" max="4" width="21.42578125" customWidth="1"/>
    <col min="5" max="5" width="20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1857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1858</v>
      </c>
      <c r="C7" s="211"/>
      <c r="D7" s="212"/>
      <c r="E7" s="7">
        <v>31754650.719999999</v>
      </c>
    </row>
    <row r="8" spans="1:5" x14ac:dyDescent="0.25">
      <c r="A8" s="6" t="s">
        <v>9</v>
      </c>
      <c r="B8" s="213" t="s">
        <v>1859</v>
      </c>
      <c r="C8" s="214"/>
      <c r="D8" s="215"/>
      <c r="E8" s="8">
        <v>1550</v>
      </c>
    </row>
    <row r="9" spans="1:5" x14ac:dyDescent="0.25">
      <c r="A9" s="9">
        <v>2.1</v>
      </c>
      <c r="B9" s="201" t="s">
        <v>1792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1550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31756200.719999999</v>
      </c>
    </row>
    <row r="41" spans="1:5" x14ac:dyDescent="0.25">
      <c r="A41" s="6" t="s">
        <v>46</v>
      </c>
      <c r="B41" s="225" t="s">
        <v>1860</v>
      </c>
      <c r="C41" s="226"/>
      <c r="D41" s="227"/>
      <c r="E41" s="18">
        <v>500</v>
      </c>
    </row>
    <row r="42" spans="1:5" x14ac:dyDescent="0.25">
      <c r="A42" s="6"/>
      <c r="B42" s="201" t="s">
        <v>1861</v>
      </c>
      <c r="C42" s="202"/>
      <c r="D42" s="203"/>
      <c r="E42" s="19">
        <v>500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1862</v>
      </c>
      <c r="C57" s="229"/>
      <c r="D57" s="230"/>
      <c r="E57" s="20">
        <f>-E41+E40</f>
        <v>31755700.719999999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H22" sqref="H22"/>
    </sheetView>
  </sheetViews>
  <sheetFormatPr defaultRowHeight="15" x14ac:dyDescent="0.25"/>
  <cols>
    <col min="3" max="3" width="13.7109375" customWidth="1"/>
    <col min="4" max="4" width="15.7109375" customWidth="1"/>
    <col min="5" max="5" width="26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1851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1852</v>
      </c>
      <c r="C7" s="211"/>
      <c r="D7" s="212"/>
      <c r="E7" s="7">
        <v>31870077.91</v>
      </c>
    </row>
    <row r="8" spans="1:5" x14ac:dyDescent="0.25">
      <c r="A8" s="6" t="s">
        <v>9</v>
      </c>
      <c r="B8" s="213" t="s">
        <v>1853</v>
      </c>
      <c r="C8" s="214"/>
      <c r="D8" s="215"/>
      <c r="E8" s="8">
        <v>1750</v>
      </c>
    </row>
    <row r="9" spans="1:5" x14ac:dyDescent="0.25">
      <c r="A9" s="9">
        <v>2.1</v>
      </c>
      <c r="B9" s="201" t="s">
        <v>1792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1750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31871827.91</v>
      </c>
    </row>
    <row r="41" spans="1:5" x14ac:dyDescent="0.25">
      <c r="A41" s="6" t="s">
        <v>46</v>
      </c>
      <c r="B41" s="225" t="s">
        <v>1854</v>
      </c>
      <c r="C41" s="226"/>
      <c r="D41" s="227"/>
      <c r="E41" s="18">
        <v>117177.19</v>
      </c>
    </row>
    <row r="42" spans="1:5" x14ac:dyDescent="0.25">
      <c r="A42" s="6"/>
      <c r="B42" s="201" t="s">
        <v>611</v>
      </c>
      <c r="C42" s="202"/>
      <c r="D42" s="203"/>
      <c r="E42" s="19">
        <v>22177.19</v>
      </c>
    </row>
    <row r="43" spans="1:5" x14ac:dyDescent="0.25">
      <c r="A43" s="6"/>
      <c r="B43" s="201" t="s">
        <v>1855</v>
      </c>
      <c r="C43" s="202"/>
      <c r="D43" s="203"/>
      <c r="E43" s="10">
        <v>95000</v>
      </c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1856</v>
      </c>
      <c r="C57" s="229"/>
      <c r="D57" s="230"/>
      <c r="E57" s="20">
        <f>-E41+E40</f>
        <v>31754650.719999999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40" workbookViewId="0">
      <selection activeCell="H14" sqref="H14"/>
    </sheetView>
  </sheetViews>
  <sheetFormatPr defaultRowHeight="15" x14ac:dyDescent="0.25"/>
  <cols>
    <col min="2" max="2" width="16.28515625" customWidth="1"/>
    <col min="3" max="3" width="12.7109375" customWidth="1"/>
    <col min="4" max="4" width="9.5703125" customWidth="1"/>
    <col min="5" max="5" width="23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1842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1843</v>
      </c>
      <c r="C7" s="211"/>
      <c r="D7" s="212"/>
      <c r="E7" s="7">
        <v>34877715.270000003</v>
      </c>
    </row>
    <row r="8" spans="1:5" x14ac:dyDescent="0.25">
      <c r="A8" s="6" t="s">
        <v>9</v>
      </c>
      <c r="B8" s="213" t="s">
        <v>1844</v>
      </c>
      <c r="C8" s="214"/>
      <c r="D8" s="215"/>
      <c r="E8" s="8">
        <v>3200</v>
      </c>
    </row>
    <row r="9" spans="1:5" x14ac:dyDescent="0.25">
      <c r="A9" s="9">
        <v>2.1</v>
      </c>
      <c r="B9" s="201" t="s">
        <v>1792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1835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3200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34880915.270000003</v>
      </c>
    </row>
    <row r="41" spans="1:5" x14ac:dyDescent="0.25">
      <c r="A41" s="6" t="s">
        <v>46</v>
      </c>
      <c r="B41" s="225" t="s">
        <v>1845</v>
      </c>
      <c r="C41" s="226"/>
      <c r="D41" s="227"/>
      <c r="E41" s="18">
        <v>3010837.36</v>
      </c>
    </row>
    <row r="42" spans="1:5" x14ac:dyDescent="0.25">
      <c r="A42" s="6"/>
      <c r="B42" s="201" t="s">
        <v>1846</v>
      </c>
      <c r="C42" s="202"/>
      <c r="D42" s="203"/>
      <c r="E42" s="19">
        <v>243670.88</v>
      </c>
    </row>
    <row r="43" spans="1:5" x14ac:dyDescent="0.25">
      <c r="A43" s="6"/>
      <c r="B43" s="201" t="s">
        <v>1847</v>
      </c>
      <c r="C43" s="202"/>
      <c r="D43" s="203"/>
      <c r="E43" s="10">
        <v>46310.400000000001</v>
      </c>
    </row>
    <row r="44" spans="1:5" x14ac:dyDescent="0.25">
      <c r="A44" s="6"/>
      <c r="B44" s="201" t="s">
        <v>1848</v>
      </c>
      <c r="C44" s="202"/>
      <c r="D44" s="203"/>
      <c r="E44" s="19">
        <v>1211518</v>
      </c>
    </row>
    <row r="45" spans="1:5" x14ac:dyDescent="0.25">
      <c r="A45" s="6"/>
      <c r="B45" s="219" t="s">
        <v>1849</v>
      </c>
      <c r="C45" s="220"/>
      <c r="D45" s="221"/>
      <c r="E45" s="10">
        <v>1509338.08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1850</v>
      </c>
      <c r="C57" s="229"/>
      <c r="D57" s="230"/>
      <c r="E57" s="20">
        <f>-E41+E40</f>
        <v>31870077.910000004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L15" sqref="L15"/>
    </sheetView>
  </sheetViews>
  <sheetFormatPr defaultRowHeight="15" x14ac:dyDescent="0.25"/>
  <cols>
    <col min="2" max="2" width="16.28515625" customWidth="1"/>
    <col min="3" max="3" width="15.85546875" customWidth="1"/>
    <col min="4" max="4" width="10.42578125" customWidth="1"/>
    <col min="5" max="5" width="23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1831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1832</v>
      </c>
      <c r="C7" s="211"/>
      <c r="D7" s="212"/>
      <c r="E7" s="7">
        <v>30217154.370000001</v>
      </c>
    </row>
    <row r="8" spans="1:5" x14ac:dyDescent="0.25">
      <c r="A8" s="6" t="s">
        <v>9</v>
      </c>
      <c r="B8" s="213" t="s">
        <v>1833</v>
      </c>
      <c r="C8" s="214"/>
      <c r="D8" s="215"/>
      <c r="E8" s="8">
        <v>6966491.6600000001</v>
      </c>
    </row>
    <row r="9" spans="1:5" x14ac:dyDescent="0.25">
      <c r="A9" s="9">
        <v>2.1</v>
      </c>
      <c r="B9" s="201" t="s">
        <v>1792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1834</v>
      </c>
      <c r="C17" s="202"/>
      <c r="D17" s="203"/>
      <c r="E17" s="10">
        <v>6048041.6600000001</v>
      </c>
    </row>
    <row r="18" spans="1:5" x14ac:dyDescent="0.25">
      <c r="A18" s="9">
        <v>2.9</v>
      </c>
      <c r="B18" s="201" t="s">
        <v>1835</v>
      </c>
      <c r="C18" s="202"/>
      <c r="D18" s="203"/>
      <c r="E18" s="10">
        <v>915750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2700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37183646.030000001</v>
      </c>
    </row>
    <row r="41" spans="1:5" x14ac:dyDescent="0.25">
      <c r="A41" s="6" t="s">
        <v>46</v>
      </c>
      <c r="B41" s="225" t="s">
        <v>1836</v>
      </c>
      <c r="C41" s="226"/>
      <c r="D41" s="227"/>
      <c r="E41" s="18">
        <v>2305930.7599999998</v>
      </c>
    </row>
    <row r="42" spans="1:5" x14ac:dyDescent="0.25">
      <c r="A42" s="6"/>
      <c r="B42" s="201" t="s">
        <v>1837</v>
      </c>
      <c r="C42" s="202"/>
      <c r="D42" s="203"/>
      <c r="E42" s="19">
        <v>2236344.5099999998</v>
      </c>
    </row>
    <row r="43" spans="1:5" x14ac:dyDescent="0.25">
      <c r="A43" s="6"/>
      <c r="B43" s="201" t="s">
        <v>1838</v>
      </c>
      <c r="C43" s="202"/>
      <c r="D43" s="203"/>
      <c r="E43" s="10">
        <v>4158</v>
      </c>
    </row>
    <row r="44" spans="1:5" x14ac:dyDescent="0.25">
      <c r="A44" s="6"/>
      <c r="B44" s="201" t="s">
        <v>1839</v>
      </c>
      <c r="C44" s="202"/>
      <c r="D44" s="203"/>
      <c r="E44" s="19">
        <v>10048.5</v>
      </c>
    </row>
    <row r="45" spans="1:5" x14ac:dyDescent="0.25">
      <c r="A45" s="6"/>
      <c r="B45" s="219" t="s">
        <v>1840</v>
      </c>
      <c r="C45" s="220"/>
      <c r="D45" s="221"/>
      <c r="E45" s="10">
        <v>55379.75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1841</v>
      </c>
      <c r="C57" s="229"/>
      <c r="D57" s="230"/>
      <c r="E57" s="20">
        <f>-E41+E40</f>
        <v>34877715.270000003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0" sqref="I10"/>
    </sheetView>
  </sheetViews>
  <sheetFormatPr defaultRowHeight="15" x14ac:dyDescent="0.25"/>
  <cols>
    <col min="2" max="2" width="16.7109375" customWidth="1"/>
    <col min="3" max="3" width="13.42578125" customWidth="1"/>
    <col min="4" max="4" width="14.85546875" customWidth="1"/>
    <col min="5" max="5" width="19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1826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1827</v>
      </c>
      <c r="C7" s="211"/>
      <c r="D7" s="212"/>
      <c r="E7" s="7">
        <v>30213804.370000001</v>
      </c>
    </row>
    <row r="8" spans="1:5" x14ac:dyDescent="0.25">
      <c r="A8" s="6" t="s">
        <v>9</v>
      </c>
      <c r="B8" s="213" t="s">
        <v>1828</v>
      </c>
      <c r="C8" s="214"/>
      <c r="D8" s="215"/>
      <c r="E8" s="8">
        <v>3350</v>
      </c>
    </row>
    <row r="9" spans="1:5" x14ac:dyDescent="0.25">
      <c r="A9" s="9">
        <v>2.1</v>
      </c>
      <c r="B9" s="201" t="s">
        <v>1792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3350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30217154.370000001</v>
      </c>
    </row>
    <row r="41" spans="1:5" x14ac:dyDescent="0.25">
      <c r="A41" s="6" t="s">
        <v>46</v>
      </c>
      <c r="B41" s="225" t="s">
        <v>1829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1830</v>
      </c>
      <c r="C57" s="229"/>
      <c r="D57" s="230"/>
      <c r="E57" s="20">
        <f>-E41+E40</f>
        <v>30217154.370000001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43" workbookViewId="0">
      <selection activeCell="E65" sqref="E65"/>
    </sheetView>
  </sheetViews>
  <sheetFormatPr defaultRowHeight="15" x14ac:dyDescent="0.25"/>
  <cols>
    <col min="2" max="2" width="17.7109375" customWidth="1"/>
    <col min="3" max="3" width="13.7109375" customWidth="1"/>
    <col min="4" max="4" width="14.140625" customWidth="1"/>
    <col min="5" max="5" width="19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1819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1820</v>
      </c>
      <c r="C7" s="211"/>
      <c r="D7" s="212"/>
      <c r="E7" s="7">
        <v>31060806.039999999</v>
      </c>
    </row>
    <row r="8" spans="1:5" x14ac:dyDescent="0.25">
      <c r="A8" s="6" t="s">
        <v>9</v>
      </c>
      <c r="B8" s="213" t="s">
        <v>1821</v>
      </c>
      <c r="C8" s="214"/>
      <c r="D8" s="215"/>
      <c r="E8" s="8">
        <v>3150</v>
      </c>
    </row>
    <row r="9" spans="1:5" x14ac:dyDescent="0.25">
      <c r="A9" s="9">
        <v>2.1</v>
      </c>
      <c r="B9" s="201" t="s">
        <v>1792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3150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31063956.039999999</v>
      </c>
    </row>
    <row r="41" spans="1:5" x14ac:dyDescent="0.25">
      <c r="A41" s="6" t="s">
        <v>46</v>
      </c>
      <c r="B41" s="225" t="s">
        <v>1822</v>
      </c>
      <c r="C41" s="226"/>
      <c r="D41" s="227"/>
      <c r="E41" s="18">
        <v>850151.67</v>
      </c>
    </row>
    <row r="42" spans="1:5" x14ac:dyDescent="0.25">
      <c r="A42" s="6"/>
      <c r="B42" s="201" t="s">
        <v>1823</v>
      </c>
      <c r="C42" s="202"/>
      <c r="D42" s="203"/>
      <c r="E42" s="19">
        <v>838451.67</v>
      </c>
    </row>
    <row r="43" spans="1:5" x14ac:dyDescent="0.25">
      <c r="A43" s="6"/>
      <c r="B43" s="201" t="s">
        <v>1824</v>
      </c>
      <c r="C43" s="202"/>
      <c r="D43" s="203"/>
      <c r="E43" s="10">
        <v>11700</v>
      </c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1825</v>
      </c>
      <c r="C57" s="229"/>
      <c r="D57" s="230"/>
      <c r="E57" s="20">
        <f>-E41+E40</f>
        <v>30213804.369999997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22" sqref="I22"/>
    </sheetView>
  </sheetViews>
  <sheetFormatPr defaultRowHeight="15" x14ac:dyDescent="0.25"/>
  <cols>
    <col min="2" max="2" width="15.7109375" customWidth="1"/>
    <col min="3" max="3" width="12.85546875" customWidth="1"/>
    <col min="4" max="4" width="12" customWidth="1"/>
    <col min="5" max="5" width="19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1813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1814</v>
      </c>
      <c r="C7" s="211"/>
      <c r="D7" s="212"/>
      <c r="E7" s="7">
        <v>30219354.370000001</v>
      </c>
    </row>
    <row r="8" spans="1:5" x14ac:dyDescent="0.25">
      <c r="A8" s="6" t="s">
        <v>9</v>
      </c>
      <c r="B8" s="213" t="s">
        <v>1815</v>
      </c>
      <c r="C8" s="214"/>
      <c r="D8" s="215"/>
      <c r="E8" s="8">
        <v>841451.67</v>
      </c>
    </row>
    <row r="9" spans="1:5" x14ac:dyDescent="0.25">
      <c r="A9" s="9">
        <v>2.1</v>
      </c>
      <c r="B9" s="201" t="s">
        <v>1792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1816</v>
      </c>
      <c r="C21" s="202"/>
      <c r="D21" s="203"/>
      <c r="E21" s="10">
        <v>838451.67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3000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31060806.040000003</v>
      </c>
    </row>
    <row r="41" spans="1:5" x14ac:dyDescent="0.25">
      <c r="A41" s="6" t="s">
        <v>46</v>
      </c>
      <c r="B41" s="225" t="s">
        <v>1817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1818</v>
      </c>
      <c r="C57" s="229"/>
      <c r="D57" s="230"/>
      <c r="E57" s="20">
        <f>-E41+E40</f>
        <v>31060806.040000003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3" sqref="I13"/>
    </sheetView>
  </sheetViews>
  <sheetFormatPr defaultRowHeight="15" x14ac:dyDescent="0.25"/>
  <cols>
    <col min="2" max="2" width="16.28515625" customWidth="1"/>
    <col min="3" max="3" width="14.42578125" customWidth="1"/>
    <col min="4" max="4" width="7" customWidth="1"/>
    <col min="5" max="5" width="20.28515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1805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1806</v>
      </c>
      <c r="C7" s="211"/>
      <c r="D7" s="212"/>
      <c r="E7" s="7">
        <v>33524603.010000002</v>
      </c>
    </row>
    <row r="8" spans="1:5" x14ac:dyDescent="0.25">
      <c r="A8" s="6" t="s">
        <v>9</v>
      </c>
      <c r="B8" s="213" t="s">
        <v>1807</v>
      </c>
      <c r="C8" s="214"/>
      <c r="D8" s="215"/>
      <c r="E8" s="8">
        <v>2430773.2999999998</v>
      </c>
    </row>
    <row r="9" spans="1:5" x14ac:dyDescent="0.25">
      <c r="A9" s="9">
        <v>2.1</v>
      </c>
      <c r="B9" s="201" t="s">
        <v>1792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1808</v>
      </c>
      <c r="C10" s="202"/>
      <c r="D10" s="203"/>
      <c r="E10" s="10">
        <v>2407348.2200000002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1809</v>
      </c>
      <c r="C14" s="202"/>
      <c r="D14" s="203"/>
      <c r="E14" s="10">
        <v>18675.080000000002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4750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35955376.310000002</v>
      </c>
    </row>
    <row r="41" spans="1:5" x14ac:dyDescent="0.25">
      <c r="A41" s="6" t="s">
        <v>46</v>
      </c>
      <c r="B41" s="225" t="s">
        <v>1810</v>
      </c>
      <c r="C41" s="226"/>
      <c r="D41" s="227"/>
      <c r="E41" s="18">
        <v>5736021.9400000004</v>
      </c>
    </row>
    <row r="42" spans="1:5" x14ac:dyDescent="0.25">
      <c r="A42" s="6"/>
      <c r="B42" s="201" t="s">
        <v>1811</v>
      </c>
      <c r="C42" s="202"/>
      <c r="D42" s="203"/>
      <c r="E42" s="19">
        <v>80000</v>
      </c>
    </row>
    <row r="43" spans="1:5" x14ac:dyDescent="0.25">
      <c r="A43" s="6"/>
      <c r="B43" s="201" t="s">
        <v>49</v>
      </c>
      <c r="C43" s="202"/>
      <c r="D43" s="203"/>
      <c r="E43" s="10">
        <v>5656021.9400000004</v>
      </c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1812</v>
      </c>
      <c r="C57" s="229"/>
      <c r="D57" s="230"/>
      <c r="E57" s="20">
        <f>-E41+E40</f>
        <v>30219354.370000001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43" workbookViewId="0">
      <selection activeCell="I61" sqref="I61"/>
    </sheetView>
  </sheetViews>
  <sheetFormatPr defaultRowHeight="15" x14ac:dyDescent="0.25"/>
  <cols>
    <col min="2" max="2" width="18.85546875" customWidth="1"/>
    <col min="3" max="3" width="13.140625" customWidth="1"/>
    <col min="4" max="4" width="9.42578125" customWidth="1"/>
    <col min="5" max="5" width="24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1798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1799</v>
      </c>
      <c r="C7" s="211"/>
      <c r="D7" s="212"/>
      <c r="E7" s="7">
        <v>33834915.880000003</v>
      </c>
    </row>
    <row r="8" spans="1:5" x14ac:dyDescent="0.25">
      <c r="A8" s="6" t="s">
        <v>9</v>
      </c>
      <c r="B8" s="213" t="s">
        <v>1800</v>
      </c>
      <c r="C8" s="214"/>
      <c r="D8" s="215"/>
      <c r="E8" s="8">
        <v>2550</v>
      </c>
    </row>
    <row r="9" spans="1:5" x14ac:dyDescent="0.25">
      <c r="A9" s="9">
        <v>2.1</v>
      </c>
      <c r="B9" s="201" t="s">
        <v>1792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1735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2550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33837465.880000003</v>
      </c>
    </row>
    <row r="41" spans="1:5" x14ac:dyDescent="0.25">
      <c r="A41" s="6" t="s">
        <v>46</v>
      </c>
      <c r="B41" s="225" t="s">
        <v>1801</v>
      </c>
      <c r="C41" s="226"/>
      <c r="D41" s="227"/>
      <c r="E41" s="18">
        <v>312862.87</v>
      </c>
    </row>
    <row r="42" spans="1:5" x14ac:dyDescent="0.25">
      <c r="A42" s="6"/>
      <c r="B42" s="201" t="s">
        <v>611</v>
      </c>
      <c r="C42" s="202"/>
      <c r="D42" s="203"/>
      <c r="E42" s="19">
        <v>27357.07</v>
      </c>
    </row>
    <row r="43" spans="1:5" x14ac:dyDescent="0.25">
      <c r="A43" s="6"/>
      <c r="B43" s="201" t="s">
        <v>1802</v>
      </c>
      <c r="C43" s="202"/>
      <c r="D43" s="203"/>
      <c r="E43" s="10">
        <v>265505.8</v>
      </c>
    </row>
    <row r="44" spans="1:5" x14ac:dyDescent="0.25">
      <c r="A44" s="6"/>
      <c r="B44" s="201" t="s">
        <v>1803</v>
      </c>
      <c r="C44" s="202"/>
      <c r="D44" s="203"/>
      <c r="E44" s="19">
        <v>20000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1804</v>
      </c>
      <c r="C57" s="229"/>
      <c r="D57" s="230"/>
      <c r="E57" s="20">
        <f>-E41+E40</f>
        <v>33524603.010000002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18" sqref="J18"/>
    </sheetView>
  </sheetViews>
  <sheetFormatPr defaultRowHeight="15" x14ac:dyDescent="0.25"/>
  <cols>
    <col min="2" max="2" width="15.5703125" customWidth="1"/>
    <col min="3" max="4" width="15.28515625" customWidth="1"/>
    <col min="5" max="5" width="18.855468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2072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2073</v>
      </c>
      <c r="C7" s="211"/>
      <c r="D7" s="212"/>
      <c r="E7" s="7">
        <v>57623814.310000002</v>
      </c>
    </row>
    <row r="8" spans="1:5" x14ac:dyDescent="0.25">
      <c r="A8" s="6" t="s">
        <v>9</v>
      </c>
      <c r="B8" s="213" t="s">
        <v>2074</v>
      </c>
      <c r="C8" s="214"/>
      <c r="D8" s="215"/>
      <c r="E8" s="8">
        <v>1158264.42</v>
      </c>
    </row>
    <row r="9" spans="1:5" x14ac:dyDescent="0.25">
      <c r="A9" s="9">
        <v>2.1</v>
      </c>
      <c r="B9" s="201" t="s">
        <v>2036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2037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2054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2038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3800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2075</v>
      </c>
      <c r="C27" s="202"/>
      <c r="D27" s="203"/>
      <c r="E27" s="10">
        <v>1154464.42</v>
      </c>
    </row>
    <row r="28" spans="1:5" x14ac:dyDescent="0.25">
      <c r="A28" s="9">
        <v>2.19</v>
      </c>
      <c r="B28" s="201" t="s">
        <v>2029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58782078.730000004</v>
      </c>
    </row>
    <row r="41" spans="1:5" x14ac:dyDescent="0.25">
      <c r="A41" s="6" t="s">
        <v>46</v>
      </c>
      <c r="B41" s="225" t="s">
        <v>2076</v>
      </c>
      <c r="C41" s="226"/>
      <c r="D41" s="227"/>
      <c r="E41" s="18">
        <v>1208480.3700000001</v>
      </c>
    </row>
    <row r="42" spans="1:5" x14ac:dyDescent="0.25">
      <c r="A42" s="6"/>
      <c r="B42" s="201" t="s">
        <v>2077</v>
      </c>
      <c r="C42" s="202"/>
      <c r="D42" s="203"/>
      <c r="E42" s="19">
        <v>740</v>
      </c>
    </row>
    <row r="43" spans="1:5" x14ac:dyDescent="0.25">
      <c r="A43" s="6"/>
      <c r="B43" s="201" t="s">
        <v>886</v>
      </c>
      <c r="C43" s="202"/>
      <c r="D43" s="203"/>
      <c r="E43" s="19">
        <v>33275.94</v>
      </c>
    </row>
    <row r="44" spans="1:5" x14ac:dyDescent="0.25">
      <c r="A44" s="6"/>
      <c r="B44" s="201" t="s">
        <v>2078</v>
      </c>
      <c r="C44" s="202"/>
      <c r="D44" s="203"/>
      <c r="E44" s="19">
        <v>20000</v>
      </c>
    </row>
    <row r="45" spans="1:5" x14ac:dyDescent="0.25">
      <c r="A45" s="6"/>
      <c r="B45" s="219" t="s">
        <v>2079</v>
      </c>
      <c r="C45" s="220"/>
      <c r="D45" s="221"/>
      <c r="E45" s="10">
        <v>1154464.43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2080</v>
      </c>
      <c r="C57" s="229"/>
      <c r="D57" s="230"/>
      <c r="E57" s="20">
        <f>-E41+E40</f>
        <v>57573598.360000007</v>
      </c>
    </row>
  </sheetData>
  <mergeCells count="54"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4:B4"/>
    <mergeCell ref="D4:E4"/>
    <mergeCell ref="A6:D6"/>
    <mergeCell ref="B7:D7"/>
    <mergeCell ref="B8:D8"/>
    <mergeCell ref="B9:D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37" workbookViewId="0">
      <selection activeCell="I14" sqref="I14"/>
    </sheetView>
  </sheetViews>
  <sheetFormatPr defaultRowHeight="15" x14ac:dyDescent="0.25"/>
  <cols>
    <col min="2" max="2" width="18.28515625" customWidth="1"/>
    <col min="3" max="3" width="13.42578125" customWidth="1"/>
    <col min="4" max="4" width="6.7109375" customWidth="1"/>
    <col min="5" max="5" width="24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1789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1790</v>
      </c>
      <c r="C7" s="211"/>
      <c r="D7" s="212"/>
      <c r="E7" s="7">
        <v>33165213.949999999</v>
      </c>
    </row>
    <row r="8" spans="1:5" x14ac:dyDescent="0.25">
      <c r="A8" s="6" t="s">
        <v>9</v>
      </c>
      <c r="B8" s="213" t="s">
        <v>1791</v>
      </c>
      <c r="C8" s="214"/>
      <c r="D8" s="215"/>
      <c r="E8" s="8">
        <v>33950504.549999997</v>
      </c>
    </row>
    <row r="9" spans="1:5" x14ac:dyDescent="0.25">
      <c r="A9" s="9">
        <v>2.1</v>
      </c>
      <c r="B9" s="201" t="s">
        <v>1792</v>
      </c>
      <c r="C9" s="202"/>
      <c r="D9" s="203"/>
      <c r="E9" s="10">
        <v>30878906.27</v>
      </c>
    </row>
    <row r="10" spans="1:5" x14ac:dyDescent="0.25">
      <c r="A10" s="9">
        <v>2.2000000000000002</v>
      </c>
      <c r="B10" s="201" t="s">
        <v>1735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1793</v>
      </c>
      <c r="C12" s="202"/>
      <c r="D12" s="203"/>
      <c r="E12" s="10">
        <v>268323.93</v>
      </c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>
        <v>398628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2750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1794</v>
      </c>
      <c r="C32" s="202"/>
      <c r="D32" s="203"/>
      <c r="E32" s="10">
        <v>2401896.35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67115718.5</v>
      </c>
    </row>
    <row r="41" spans="1:5" x14ac:dyDescent="0.25">
      <c r="A41" s="6" t="s">
        <v>46</v>
      </c>
      <c r="B41" s="225" t="s">
        <v>1795</v>
      </c>
      <c r="C41" s="226"/>
      <c r="D41" s="227"/>
      <c r="E41" s="18">
        <v>33280802.620000001</v>
      </c>
    </row>
    <row r="42" spans="1:5" x14ac:dyDescent="0.25">
      <c r="A42" s="6"/>
      <c r="B42" s="201" t="s">
        <v>1796</v>
      </c>
      <c r="C42" s="202"/>
      <c r="D42" s="203"/>
      <c r="E42" s="19">
        <v>33280802.620000001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1797</v>
      </c>
      <c r="C57" s="229"/>
      <c r="D57" s="230"/>
      <c r="E57" s="20">
        <f>-E41+E40</f>
        <v>33834915.879999995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15" sqref="J15"/>
    </sheetView>
  </sheetViews>
  <sheetFormatPr defaultRowHeight="15" x14ac:dyDescent="0.25"/>
  <cols>
    <col min="2" max="2" width="16" customWidth="1"/>
    <col min="3" max="3" width="12.7109375" customWidth="1"/>
    <col min="4" max="4" width="11.85546875" customWidth="1"/>
    <col min="5" max="5" width="19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1781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1782</v>
      </c>
      <c r="C7" s="211"/>
      <c r="D7" s="212"/>
      <c r="E7" s="7">
        <v>33562026.950000003</v>
      </c>
    </row>
    <row r="8" spans="1:5" x14ac:dyDescent="0.25">
      <c r="A8" s="6" t="s">
        <v>9</v>
      </c>
      <c r="B8" s="213" t="s">
        <v>1783</v>
      </c>
      <c r="C8" s="214"/>
      <c r="D8" s="215"/>
      <c r="E8" s="8">
        <v>3300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1735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1784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3300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33565326.950000003</v>
      </c>
    </row>
    <row r="41" spans="1:5" x14ac:dyDescent="0.25">
      <c r="A41" s="6" t="s">
        <v>46</v>
      </c>
      <c r="B41" s="225" t="s">
        <v>1785</v>
      </c>
      <c r="C41" s="226"/>
      <c r="D41" s="227"/>
      <c r="E41" s="18">
        <v>400113</v>
      </c>
    </row>
    <row r="42" spans="1:5" x14ac:dyDescent="0.25">
      <c r="A42" s="6"/>
      <c r="B42" s="201" t="s">
        <v>1219</v>
      </c>
      <c r="C42" s="202"/>
      <c r="D42" s="203"/>
      <c r="E42" s="19">
        <v>500</v>
      </c>
    </row>
    <row r="43" spans="1:5" x14ac:dyDescent="0.25">
      <c r="A43" s="6"/>
      <c r="B43" s="201" t="s">
        <v>1786</v>
      </c>
      <c r="C43" s="202"/>
      <c r="D43" s="203"/>
      <c r="E43" s="10">
        <v>985</v>
      </c>
    </row>
    <row r="44" spans="1:5" x14ac:dyDescent="0.25">
      <c r="A44" s="6"/>
      <c r="B44" s="201" t="s">
        <v>1787</v>
      </c>
      <c r="C44" s="202"/>
      <c r="D44" s="203"/>
      <c r="E44" s="19">
        <v>398628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1788</v>
      </c>
      <c r="C57" s="229"/>
      <c r="D57" s="230"/>
      <c r="E57" s="20">
        <f>-E41+E40</f>
        <v>33165213.950000003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12" sqref="J12"/>
    </sheetView>
  </sheetViews>
  <sheetFormatPr defaultRowHeight="15" x14ac:dyDescent="0.25"/>
  <cols>
    <col min="2" max="2" width="17.5703125" customWidth="1"/>
    <col min="3" max="3" width="13" customWidth="1"/>
    <col min="4" max="4" width="13.42578125" customWidth="1"/>
    <col min="5" max="5" width="20.28515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1774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1775</v>
      </c>
      <c r="C7" s="211"/>
      <c r="D7" s="212"/>
      <c r="E7" s="7">
        <v>30101258.379999999</v>
      </c>
    </row>
    <row r="8" spans="1:5" x14ac:dyDescent="0.25">
      <c r="A8" s="6" t="s">
        <v>9</v>
      </c>
      <c r="B8" s="213" t="s">
        <v>1776</v>
      </c>
      <c r="C8" s="214"/>
      <c r="D8" s="215"/>
      <c r="E8" s="8">
        <v>3493725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1735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1777</v>
      </c>
      <c r="C19" s="202"/>
      <c r="D19" s="203"/>
      <c r="E19" s="10">
        <v>3490375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3350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1778</v>
      </c>
      <c r="C30" s="202"/>
      <c r="D30" s="203"/>
      <c r="E30" s="10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33594983.379999995</v>
      </c>
    </row>
    <row r="41" spans="1:5" x14ac:dyDescent="0.25">
      <c r="A41" s="6" t="s">
        <v>46</v>
      </c>
      <c r="B41" s="225" t="s">
        <v>1779</v>
      </c>
      <c r="C41" s="226"/>
      <c r="D41" s="227"/>
      <c r="E41" s="18">
        <v>32956.43</v>
      </c>
    </row>
    <row r="42" spans="1:5" x14ac:dyDescent="0.25">
      <c r="A42" s="6"/>
      <c r="B42" s="201" t="s">
        <v>176</v>
      </c>
      <c r="C42" s="202"/>
      <c r="D42" s="203"/>
      <c r="E42" s="19">
        <v>32956.43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1780</v>
      </c>
      <c r="C57" s="229"/>
      <c r="D57" s="230"/>
      <c r="E57" s="20">
        <f>-E41+E40</f>
        <v>33562026.949999996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G16" sqref="G16"/>
    </sheetView>
  </sheetViews>
  <sheetFormatPr defaultRowHeight="15" x14ac:dyDescent="0.25"/>
  <cols>
    <col min="2" max="2" width="18.5703125" customWidth="1"/>
    <col min="3" max="3" width="13.5703125" customWidth="1"/>
    <col min="4" max="4" width="21.42578125" customWidth="1"/>
    <col min="5" max="5" width="21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1765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1766</v>
      </c>
      <c r="C7" s="211"/>
      <c r="D7" s="212"/>
      <c r="E7" s="7">
        <v>30097058.379999999</v>
      </c>
    </row>
    <row r="8" spans="1:5" x14ac:dyDescent="0.25">
      <c r="A8" s="6" t="s">
        <v>9</v>
      </c>
      <c r="B8" s="213" t="s">
        <v>1767</v>
      </c>
      <c r="C8" s="214"/>
      <c r="D8" s="215"/>
      <c r="E8" s="8">
        <v>173052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1735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1768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1720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4200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1770</v>
      </c>
      <c r="C30" s="202"/>
      <c r="D30" s="203"/>
      <c r="E30" s="10">
        <v>168852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30270110.379999999</v>
      </c>
    </row>
    <row r="41" spans="1:5" x14ac:dyDescent="0.25">
      <c r="A41" s="6" t="s">
        <v>46</v>
      </c>
      <c r="B41" s="225" t="s">
        <v>1771</v>
      </c>
      <c r="C41" s="226"/>
      <c r="D41" s="227"/>
      <c r="E41" s="18">
        <v>168852</v>
      </c>
    </row>
    <row r="42" spans="1:5" x14ac:dyDescent="0.25">
      <c r="A42" s="6"/>
      <c r="B42" s="201" t="s">
        <v>1772</v>
      </c>
      <c r="C42" s="202"/>
      <c r="D42" s="203"/>
      <c r="E42" s="19">
        <v>168852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1773</v>
      </c>
      <c r="C57" s="229"/>
      <c r="D57" s="230"/>
      <c r="E57" s="20">
        <f>-E41+E40</f>
        <v>30101258.379999999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21" sqref="I21"/>
    </sheetView>
  </sheetViews>
  <sheetFormatPr defaultRowHeight="15" x14ac:dyDescent="0.25"/>
  <cols>
    <col min="2" max="2" width="16.7109375" customWidth="1"/>
    <col min="3" max="3" width="12" customWidth="1"/>
    <col min="4" max="4" width="11.42578125" customWidth="1"/>
    <col min="5" max="5" width="20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1761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1762</v>
      </c>
      <c r="C7" s="211"/>
      <c r="D7" s="212"/>
      <c r="E7" s="7">
        <v>36201015.82</v>
      </c>
    </row>
    <row r="8" spans="1:5" x14ac:dyDescent="0.25">
      <c r="A8" s="6" t="s">
        <v>9</v>
      </c>
      <c r="B8" s="213" t="s">
        <v>1755</v>
      </c>
      <c r="C8" s="214"/>
      <c r="D8" s="215"/>
      <c r="E8" s="8">
        <v>3150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1735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1756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1720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3150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36204165.82</v>
      </c>
    </row>
    <row r="41" spans="1:5" x14ac:dyDescent="0.25">
      <c r="A41" s="6" t="s">
        <v>46</v>
      </c>
      <c r="B41" s="225" t="s">
        <v>1763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1764</v>
      </c>
      <c r="C57" s="229"/>
      <c r="D57" s="230"/>
      <c r="E57" s="20">
        <f>-E41+E40</f>
        <v>36204165.82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7" workbookViewId="0">
      <selection activeCell="I20" sqref="I20"/>
    </sheetView>
  </sheetViews>
  <sheetFormatPr defaultRowHeight="15" x14ac:dyDescent="0.25"/>
  <cols>
    <col min="2" max="2" width="16.7109375" customWidth="1"/>
    <col min="3" max="3" width="13.5703125" customWidth="1"/>
    <col min="4" max="4" width="10" customWidth="1"/>
    <col min="5" max="5" width="21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1753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1754</v>
      </c>
      <c r="C7" s="211"/>
      <c r="D7" s="212"/>
      <c r="E7" s="7">
        <v>25146868.75</v>
      </c>
    </row>
    <row r="8" spans="1:5" x14ac:dyDescent="0.25">
      <c r="A8" s="6" t="s">
        <v>9</v>
      </c>
      <c r="B8" s="213" t="s">
        <v>1755</v>
      </c>
      <c r="C8" s="214"/>
      <c r="D8" s="215"/>
      <c r="E8" s="8">
        <v>13541950.939999999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1735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1756</v>
      </c>
      <c r="C13" s="202"/>
      <c r="D13" s="203"/>
      <c r="E13" s="10">
        <v>7458083.3300000001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1757</v>
      </c>
      <c r="C17" s="202"/>
      <c r="D17" s="203"/>
      <c r="E17" s="10">
        <v>6048041.6699999999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1720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2550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>
        <v>33275.94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38688819.689999998</v>
      </c>
    </row>
    <row r="41" spans="1:5" x14ac:dyDescent="0.25">
      <c r="A41" s="6" t="s">
        <v>46</v>
      </c>
      <c r="B41" s="225" t="s">
        <v>1758</v>
      </c>
      <c r="C41" s="226"/>
      <c r="D41" s="227"/>
      <c r="E41" s="18">
        <v>2487803.87</v>
      </c>
    </row>
    <row r="42" spans="1:5" x14ac:dyDescent="0.25">
      <c r="A42" s="6"/>
      <c r="B42" s="201" t="s">
        <v>1591</v>
      </c>
      <c r="C42" s="202"/>
      <c r="D42" s="203"/>
      <c r="E42" s="19">
        <v>2455258.16</v>
      </c>
    </row>
    <row r="43" spans="1:5" x14ac:dyDescent="0.25">
      <c r="A43" s="6"/>
      <c r="B43" s="201" t="s">
        <v>1759</v>
      </c>
      <c r="C43" s="202"/>
      <c r="D43" s="203"/>
      <c r="E43" s="10">
        <v>32545.71</v>
      </c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1760</v>
      </c>
      <c r="C57" s="229"/>
      <c r="D57" s="230"/>
      <c r="E57" s="20">
        <f>-E41+E40</f>
        <v>36201015.82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59" sqref="I59"/>
    </sheetView>
  </sheetViews>
  <sheetFormatPr defaultRowHeight="15" x14ac:dyDescent="0.25"/>
  <cols>
    <col min="2" max="2" width="15" customWidth="1"/>
    <col min="3" max="3" width="12.42578125" customWidth="1"/>
    <col min="4" max="4" width="11.140625" customWidth="1"/>
    <col min="5" max="5" width="20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1746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1747</v>
      </c>
      <c r="C7" s="211"/>
      <c r="D7" s="212"/>
      <c r="E7" s="7">
        <v>25184045.690000001</v>
      </c>
    </row>
    <row r="8" spans="1:5" x14ac:dyDescent="0.25">
      <c r="A8" s="6" t="s">
        <v>9</v>
      </c>
      <c r="B8" s="213" t="s">
        <v>1748</v>
      </c>
      <c r="C8" s="214"/>
      <c r="D8" s="215"/>
      <c r="E8" s="8">
        <v>2950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1735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1719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1720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2950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25186995.690000001</v>
      </c>
    </row>
    <row r="41" spans="1:5" x14ac:dyDescent="0.25">
      <c r="A41" s="6" t="s">
        <v>46</v>
      </c>
      <c r="B41" s="225" t="s">
        <v>1749</v>
      </c>
      <c r="C41" s="226"/>
      <c r="D41" s="227"/>
      <c r="E41" s="18">
        <v>40126.94</v>
      </c>
    </row>
    <row r="42" spans="1:5" x14ac:dyDescent="0.25">
      <c r="A42" s="6"/>
      <c r="B42" s="201" t="s">
        <v>886</v>
      </c>
      <c r="C42" s="202"/>
      <c r="D42" s="203"/>
      <c r="E42" s="19">
        <v>33275.94</v>
      </c>
    </row>
    <row r="43" spans="1:5" x14ac:dyDescent="0.25">
      <c r="A43" s="6"/>
      <c r="B43" s="201" t="s">
        <v>1750</v>
      </c>
      <c r="C43" s="202"/>
      <c r="D43" s="203"/>
      <c r="E43" s="10">
        <v>4851</v>
      </c>
    </row>
    <row r="44" spans="1:5" x14ac:dyDescent="0.25">
      <c r="A44" s="6"/>
      <c r="B44" s="201" t="s">
        <v>1751</v>
      </c>
      <c r="C44" s="202"/>
      <c r="D44" s="203"/>
      <c r="E44" s="19">
        <v>2000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1752</v>
      </c>
      <c r="C57" s="229"/>
      <c r="D57" s="230"/>
      <c r="E57" s="20">
        <f>-E41+E40</f>
        <v>25146868.75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L17" sqref="L17"/>
    </sheetView>
  </sheetViews>
  <sheetFormatPr defaultRowHeight="15" x14ac:dyDescent="0.25"/>
  <cols>
    <col min="2" max="2" width="14.85546875" customWidth="1"/>
    <col min="3" max="3" width="13.5703125" customWidth="1"/>
    <col min="4" max="4" width="14" customWidth="1"/>
    <col min="5" max="5" width="22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1740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1741</v>
      </c>
      <c r="C7" s="211"/>
      <c r="D7" s="212"/>
      <c r="E7" s="7">
        <v>29376091.609999999</v>
      </c>
    </row>
    <row r="8" spans="1:5" x14ac:dyDescent="0.25">
      <c r="A8" s="6" t="s">
        <v>9</v>
      </c>
      <c r="B8" s="213" t="s">
        <v>1742</v>
      </c>
      <c r="C8" s="214"/>
      <c r="D8" s="215"/>
      <c r="E8" s="8">
        <v>3900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1735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1719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1720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3900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29379991.609999999</v>
      </c>
    </row>
    <row r="41" spans="1:5" x14ac:dyDescent="0.25">
      <c r="A41" s="6" t="s">
        <v>46</v>
      </c>
      <c r="B41" s="225" t="s">
        <v>1743</v>
      </c>
      <c r="C41" s="226"/>
      <c r="D41" s="227"/>
      <c r="E41" s="18">
        <v>4195945.92</v>
      </c>
    </row>
    <row r="42" spans="1:5" x14ac:dyDescent="0.25">
      <c r="A42" s="6"/>
      <c r="B42" s="201" t="s">
        <v>1744</v>
      </c>
      <c r="C42" s="202"/>
      <c r="D42" s="203"/>
      <c r="E42" s="19">
        <v>4195945.92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1745</v>
      </c>
      <c r="C57" s="229"/>
      <c r="D57" s="230"/>
      <c r="E57" s="20">
        <f>-E41+E40</f>
        <v>25184045.689999998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K17" sqref="K17"/>
    </sheetView>
  </sheetViews>
  <sheetFormatPr defaultRowHeight="15" x14ac:dyDescent="0.25"/>
  <cols>
    <col min="2" max="2" width="15.28515625" customWidth="1"/>
    <col min="3" max="3" width="13.140625" customWidth="1"/>
    <col min="4" max="4" width="14.28515625" customWidth="1"/>
    <col min="5" max="5" width="20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1732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1733</v>
      </c>
      <c r="C7" s="211"/>
      <c r="D7" s="212"/>
      <c r="E7" s="7">
        <v>28274079.690000001</v>
      </c>
    </row>
    <row r="8" spans="1:5" x14ac:dyDescent="0.25">
      <c r="A8" s="6" t="s">
        <v>9</v>
      </c>
      <c r="B8" s="213" t="s">
        <v>1734</v>
      </c>
      <c r="C8" s="214"/>
      <c r="D8" s="215"/>
      <c r="E8" s="8">
        <v>4188200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1735</v>
      </c>
      <c r="C10" s="202"/>
      <c r="D10" s="203"/>
      <c r="E10" s="10">
        <v>4186500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1719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1720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1700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1729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32462279.690000001</v>
      </c>
    </row>
    <row r="41" spans="1:5" x14ac:dyDescent="0.25">
      <c r="A41" s="6" t="s">
        <v>46</v>
      </c>
      <c r="B41" s="225" t="s">
        <v>1736</v>
      </c>
      <c r="C41" s="226"/>
      <c r="D41" s="227"/>
      <c r="E41" s="18">
        <v>3086188.08</v>
      </c>
    </row>
    <row r="42" spans="1:5" x14ac:dyDescent="0.25">
      <c r="A42" s="6"/>
      <c r="B42" s="201" t="s">
        <v>392</v>
      </c>
      <c r="C42" s="202"/>
      <c r="D42" s="203"/>
      <c r="E42" s="19">
        <v>39870.080000000002</v>
      </c>
    </row>
    <row r="43" spans="1:5" x14ac:dyDescent="0.25">
      <c r="A43" s="6"/>
      <c r="B43" s="201" t="s">
        <v>1737</v>
      </c>
      <c r="C43" s="202"/>
      <c r="D43" s="203"/>
      <c r="E43" s="10">
        <v>2737161.31</v>
      </c>
    </row>
    <row r="44" spans="1:5" x14ac:dyDescent="0.25">
      <c r="A44" s="6"/>
      <c r="B44" s="201" t="s">
        <v>1738</v>
      </c>
      <c r="C44" s="202"/>
      <c r="D44" s="203"/>
      <c r="E44" s="19">
        <v>309156.69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1739</v>
      </c>
      <c r="C57" s="229"/>
      <c r="D57" s="230"/>
      <c r="E57" s="20">
        <f>-E41+E40</f>
        <v>29376091.609999999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18" sqref="J18"/>
    </sheetView>
  </sheetViews>
  <sheetFormatPr defaultRowHeight="15" x14ac:dyDescent="0.25"/>
  <cols>
    <col min="2" max="2" width="16.28515625" customWidth="1"/>
    <col min="3" max="3" width="13.5703125" customWidth="1"/>
    <col min="4" max="4" width="12.5703125" customWidth="1"/>
    <col min="5" max="5" width="20.28515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1724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1725</v>
      </c>
      <c r="C7" s="211"/>
      <c r="D7" s="212"/>
      <c r="E7" s="7">
        <v>24543032.23</v>
      </c>
    </row>
    <row r="8" spans="1:5" x14ac:dyDescent="0.25">
      <c r="A8" s="6" t="s">
        <v>9</v>
      </c>
      <c r="B8" s="213" t="s">
        <v>1726</v>
      </c>
      <c r="C8" s="214"/>
      <c r="D8" s="215"/>
      <c r="E8" s="8">
        <v>3940686.42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1719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1727</v>
      </c>
      <c r="C14" s="202"/>
      <c r="D14" s="203"/>
      <c r="E14" s="10">
        <v>285125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1728</v>
      </c>
      <c r="C18" s="202"/>
      <c r="D18" s="203"/>
      <c r="E18" s="10">
        <v>915750</v>
      </c>
    </row>
    <row r="19" spans="1:5" x14ac:dyDescent="0.25">
      <c r="A19" s="12">
        <v>2.1</v>
      </c>
      <c r="B19" s="201" t="s">
        <v>1720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2650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1729</v>
      </c>
      <c r="C28" s="202"/>
      <c r="D28" s="203"/>
      <c r="E28" s="10">
        <v>2737161.42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28483718.649999999</v>
      </c>
    </row>
    <row r="41" spans="1:5" x14ac:dyDescent="0.25">
      <c r="A41" s="6" t="s">
        <v>46</v>
      </c>
      <c r="B41" s="225" t="s">
        <v>1730</v>
      </c>
      <c r="C41" s="226"/>
      <c r="D41" s="227"/>
      <c r="E41" s="18">
        <v>209638.96</v>
      </c>
    </row>
    <row r="42" spans="1:5" x14ac:dyDescent="0.25">
      <c r="A42" s="6"/>
      <c r="B42" s="201" t="s">
        <v>611</v>
      </c>
      <c r="C42" s="202"/>
      <c r="D42" s="203"/>
      <c r="E42" s="19">
        <v>19474.21</v>
      </c>
    </row>
    <row r="43" spans="1:5" x14ac:dyDescent="0.25">
      <c r="A43" s="6"/>
      <c r="B43" s="201" t="s">
        <v>145</v>
      </c>
      <c r="C43" s="202"/>
      <c r="D43" s="203"/>
      <c r="E43" s="10">
        <v>190164.75</v>
      </c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1731</v>
      </c>
      <c r="C57" s="229"/>
      <c r="D57" s="230"/>
      <c r="E57" s="20">
        <f>-E41+E40</f>
        <v>28274079.689999998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6" sqref="I16"/>
    </sheetView>
  </sheetViews>
  <sheetFormatPr defaultRowHeight="15" x14ac:dyDescent="0.25"/>
  <cols>
    <col min="2" max="2" width="17" customWidth="1"/>
    <col min="3" max="3" width="13.7109375" customWidth="1"/>
    <col min="4" max="4" width="8.28515625" customWidth="1"/>
    <col min="5" max="5" width="23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2066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2067</v>
      </c>
      <c r="C7" s="211"/>
      <c r="D7" s="212"/>
      <c r="E7" s="7">
        <v>57626964.310000002</v>
      </c>
    </row>
    <row r="8" spans="1:5" x14ac:dyDescent="0.25">
      <c r="A8" s="6" t="s">
        <v>9</v>
      </c>
      <c r="B8" s="213" t="s">
        <v>2068</v>
      </c>
      <c r="C8" s="214"/>
      <c r="D8" s="215"/>
      <c r="E8" s="8">
        <v>1650</v>
      </c>
    </row>
    <row r="9" spans="1:5" x14ac:dyDescent="0.25">
      <c r="A9" s="9">
        <v>2.1</v>
      </c>
      <c r="B9" s="201" t="s">
        <v>2036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2037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2054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2038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1650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2029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57628614.310000002</v>
      </c>
    </row>
    <row r="41" spans="1:5" x14ac:dyDescent="0.25">
      <c r="A41" s="6" t="s">
        <v>46</v>
      </c>
      <c r="B41" s="225" t="s">
        <v>2069</v>
      </c>
      <c r="C41" s="226"/>
      <c r="D41" s="227"/>
      <c r="E41" s="18">
        <v>4800</v>
      </c>
    </row>
    <row r="42" spans="1:5" x14ac:dyDescent="0.25">
      <c r="A42" s="6"/>
      <c r="B42" s="201" t="s">
        <v>2070</v>
      </c>
      <c r="C42" s="202"/>
      <c r="D42" s="203"/>
      <c r="E42" s="19">
        <v>4800</v>
      </c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2071</v>
      </c>
      <c r="C57" s="229"/>
      <c r="D57" s="230"/>
      <c r="E57" s="20">
        <f>-E41+E40</f>
        <v>57623814.310000002</v>
      </c>
    </row>
  </sheetData>
  <mergeCells count="54"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4:B4"/>
    <mergeCell ref="D4:E4"/>
    <mergeCell ref="A6:D6"/>
    <mergeCell ref="B7:D7"/>
    <mergeCell ref="B8:D8"/>
    <mergeCell ref="B9:D9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37" workbookViewId="0">
      <selection activeCell="H16" sqref="H16"/>
    </sheetView>
  </sheetViews>
  <sheetFormatPr defaultRowHeight="15" x14ac:dyDescent="0.25"/>
  <cols>
    <col min="2" max="2" width="16.28515625" customWidth="1"/>
    <col min="3" max="3" width="14" customWidth="1"/>
    <col min="4" max="4" width="12" customWidth="1"/>
    <col min="5" max="5" width="19.28515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1716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1717</v>
      </c>
      <c r="C7" s="211"/>
      <c r="D7" s="212"/>
      <c r="E7" s="7">
        <v>21317743.239999998</v>
      </c>
    </row>
    <row r="8" spans="1:5" x14ac:dyDescent="0.25">
      <c r="A8" s="6" t="s">
        <v>9</v>
      </c>
      <c r="B8" s="213" t="s">
        <v>1718</v>
      </c>
      <c r="C8" s="214"/>
      <c r="D8" s="215"/>
      <c r="E8" s="8">
        <v>3499399.2</v>
      </c>
    </row>
    <row r="9" spans="1:5" x14ac:dyDescent="0.25">
      <c r="A9" s="9">
        <v>2.1</v>
      </c>
      <c r="B9" s="201" t="s">
        <v>1711</v>
      </c>
      <c r="C9" s="202"/>
      <c r="D9" s="203"/>
      <c r="E9" s="10"/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/>
    </row>
    <row r="13" spans="1:5" x14ac:dyDescent="0.25">
      <c r="A13" s="9">
        <v>2.4</v>
      </c>
      <c r="B13" s="201" t="s">
        <v>1719</v>
      </c>
      <c r="C13" s="202"/>
      <c r="D13" s="203"/>
      <c r="E13" s="10">
        <v>6874.2</v>
      </c>
    </row>
    <row r="14" spans="1:5" x14ac:dyDescent="0.25">
      <c r="A14" s="9">
        <v>2.5</v>
      </c>
      <c r="B14" s="201" t="s">
        <v>1672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1673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1720</v>
      </c>
      <c r="C19" s="202"/>
      <c r="D19" s="203"/>
      <c r="E19" s="10">
        <v>3490375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2150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24817142.439999998</v>
      </c>
    </row>
    <row r="41" spans="1:5" x14ac:dyDescent="0.25">
      <c r="A41" s="6" t="s">
        <v>46</v>
      </c>
      <c r="B41" s="225" t="s">
        <v>1721</v>
      </c>
      <c r="C41" s="226"/>
      <c r="D41" s="227"/>
      <c r="E41" s="18">
        <v>274110.21000000002</v>
      </c>
    </row>
    <row r="42" spans="1:5" x14ac:dyDescent="0.25">
      <c r="A42" s="6"/>
      <c r="B42" s="201" t="s">
        <v>1722</v>
      </c>
      <c r="C42" s="202"/>
      <c r="D42" s="203"/>
      <c r="E42" s="19">
        <v>274110.21000000002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1723</v>
      </c>
      <c r="C57" s="229"/>
      <c r="D57" s="230"/>
      <c r="E57" s="20">
        <f>-E41+E40</f>
        <v>24543032.229999997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0" sqref="I10"/>
    </sheetView>
  </sheetViews>
  <sheetFormatPr defaultRowHeight="15" x14ac:dyDescent="0.25"/>
  <cols>
    <col min="2" max="2" width="16.28515625" customWidth="1"/>
    <col min="3" max="3" width="15.85546875" customWidth="1"/>
    <col min="4" max="4" width="11.7109375" customWidth="1"/>
    <col min="5" max="5" width="20.855468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1708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1709</v>
      </c>
      <c r="C7" s="211"/>
      <c r="D7" s="212"/>
      <c r="E7" s="7">
        <v>21009843.239999998</v>
      </c>
    </row>
    <row r="8" spans="1:5" x14ac:dyDescent="0.25">
      <c r="A8" s="6" t="s">
        <v>9</v>
      </c>
      <c r="B8" s="213" t="s">
        <v>1710</v>
      </c>
      <c r="C8" s="214"/>
      <c r="D8" s="215"/>
      <c r="E8" s="8">
        <v>26179314.039999999</v>
      </c>
    </row>
    <row r="9" spans="1:5" x14ac:dyDescent="0.25">
      <c r="A9" s="9">
        <v>2.1</v>
      </c>
      <c r="B9" s="201" t="s">
        <v>1711</v>
      </c>
      <c r="C9" s="202"/>
      <c r="D9" s="203"/>
      <c r="E9" s="10">
        <v>25871414.039999999</v>
      </c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1712</v>
      </c>
      <c r="C12" s="202"/>
      <c r="D12" s="203"/>
      <c r="E12" s="10">
        <v>305500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1672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1673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2400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47189157.280000001</v>
      </c>
    </row>
    <row r="41" spans="1:5" x14ac:dyDescent="0.25">
      <c r="A41" s="6" t="s">
        <v>46</v>
      </c>
      <c r="B41" s="225" t="s">
        <v>1713</v>
      </c>
      <c r="C41" s="226"/>
      <c r="D41" s="227"/>
      <c r="E41" s="18">
        <v>25871414.039999999</v>
      </c>
    </row>
    <row r="42" spans="1:5" x14ac:dyDescent="0.25">
      <c r="A42" s="6"/>
      <c r="B42" s="201" t="s">
        <v>1714</v>
      </c>
      <c r="C42" s="202"/>
      <c r="D42" s="203"/>
      <c r="E42" s="19">
        <v>25871414.039999999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1715</v>
      </c>
      <c r="C57" s="229"/>
      <c r="D57" s="230"/>
      <c r="E57" s="20">
        <f>-E41+E40</f>
        <v>21317743.240000002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15" workbookViewId="0">
      <selection activeCell="J49" sqref="J49"/>
    </sheetView>
  </sheetViews>
  <sheetFormatPr defaultRowHeight="15" x14ac:dyDescent="0.25"/>
  <cols>
    <col min="2" max="2" width="16.7109375" customWidth="1"/>
    <col min="3" max="3" width="15.7109375" customWidth="1"/>
    <col min="4" max="4" width="18.5703125" customWidth="1"/>
    <col min="5" max="5" width="21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1702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1703</v>
      </c>
      <c r="C7" s="211"/>
      <c r="D7" s="212"/>
      <c r="E7" s="7">
        <v>21328343.640000001</v>
      </c>
    </row>
    <row r="8" spans="1:5" x14ac:dyDescent="0.25">
      <c r="A8" s="6" t="s">
        <v>9</v>
      </c>
      <c r="B8" s="213" t="s">
        <v>1704</v>
      </c>
      <c r="C8" s="214"/>
      <c r="D8" s="215"/>
      <c r="E8" s="8">
        <v>4650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1672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1673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4650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21332993.640000001</v>
      </c>
    </row>
    <row r="41" spans="1:5" x14ac:dyDescent="0.25">
      <c r="A41" s="6" t="s">
        <v>46</v>
      </c>
      <c r="B41" s="225" t="s">
        <v>1705</v>
      </c>
      <c r="C41" s="226"/>
      <c r="D41" s="227"/>
      <c r="E41" s="18">
        <v>323150.40000000002</v>
      </c>
    </row>
    <row r="42" spans="1:5" x14ac:dyDescent="0.25">
      <c r="A42" s="6"/>
      <c r="B42" s="201" t="s">
        <v>634</v>
      </c>
      <c r="C42" s="202"/>
      <c r="D42" s="203"/>
      <c r="E42" s="19">
        <v>17640</v>
      </c>
    </row>
    <row r="43" spans="1:5" x14ac:dyDescent="0.25">
      <c r="A43" s="6"/>
      <c r="B43" s="201" t="s">
        <v>1706</v>
      </c>
      <c r="C43" s="202"/>
      <c r="D43" s="203"/>
      <c r="E43" s="10">
        <v>260000</v>
      </c>
    </row>
    <row r="44" spans="1:5" x14ac:dyDescent="0.25">
      <c r="A44" s="6"/>
      <c r="B44" s="201" t="s">
        <v>1706</v>
      </c>
      <c r="C44" s="202"/>
      <c r="D44" s="203"/>
      <c r="E44" s="19">
        <v>45510.400000000001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1707</v>
      </c>
      <c r="C57" s="229"/>
      <c r="D57" s="230"/>
      <c r="E57" s="20">
        <f>-E41+E40</f>
        <v>21009843.240000002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16" workbookViewId="0">
      <selection activeCell="J17" sqref="J17"/>
    </sheetView>
  </sheetViews>
  <sheetFormatPr defaultRowHeight="15" x14ac:dyDescent="0.25"/>
  <cols>
    <col min="2" max="2" width="16" customWidth="1"/>
    <col min="3" max="3" width="14.85546875" customWidth="1"/>
    <col min="4" max="4" width="12.140625" customWidth="1"/>
    <col min="5" max="5" width="20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1696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1697</v>
      </c>
      <c r="C7" s="211"/>
      <c r="D7" s="212"/>
      <c r="E7" s="7">
        <v>21350193.640000001</v>
      </c>
    </row>
    <row r="8" spans="1:5" x14ac:dyDescent="0.25">
      <c r="A8" s="6" t="s">
        <v>9</v>
      </c>
      <c r="B8" s="213" t="s">
        <v>1698</v>
      </c>
      <c r="C8" s="214"/>
      <c r="D8" s="215"/>
      <c r="E8" s="8">
        <v>2150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1672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1673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2150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>
        <v>2095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21352343.640000001</v>
      </c>
    </row>
    <row r="41" spans="1:5" x14ac:dyDescent="0.25">
      <c r="A41" s="6" t="s">
        <v>46</v>
      </c>
      <c r="B41" s="225" t="s">
        <v>1699</v>
      </c>
      <c r="C41" s="226"/>
      <c r="D41" s="227"/>
      <c r="E41" s="18">
        <v>24000</v>
      </c>
    </row>
    <row r="42" spans="1:5" x14ac:dyDescent="0.25">
      <c r="A42" s="6"/>
      <c r="B42" s="201" t="s">
        <v>1700</v>
      </c>
      <c r="C42" s="202"/>
      <c r="D42" s="203"/>
      <c r="E42" s="19">
        <v>24000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1701</v>
      </c>
      <c r="C57" s="229"/>
      <c r="D57" s="230"/>
      <c r="E57" s="20">
        <f>-E41+E40</f>
        <v>21328343.640000001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L19" sqref="L19"/>
    </sheetView>
  </sheetViews>
  <sheetFormatPr defaultRowHeight="15" x14ac:dyDescent="0.25"/>
  <cols>
    <col min="3" max="3" width="13" customWidth="1"/>
    <col min="4" max="4" width="14.28515625" customWidth="1"/>
    <col min="5" max="5" width="20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1688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1689</v>
      </c>
      <c r="C7" s="211"/>
      <c r="D7" s="212"/>
      <c r="E7" s="7">
        <v>22380665.210000001</v>
      </c>
    </row>
    <row r="8" spans="1:5" x14ac:dyDescent="0.25">
      <c r="A8" s="6" t="s">
        <v>9</v>
      </c>
      <c r="B8" s="213" t="s">
        <v>1679</v>
      </c>
      <c r="C8" s="214"/>
      <c r="D8" s="215"/>
      <c r="E8" s="8">
        <v>4845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1672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1673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1681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2750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1690</v>
      </c>
      <c r="C30" s="202"/>
      <c r="D30" s="203"/>
      <c r="E30" s="10">
        <v>2095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22385510.210000001</v>
      </c>
    </row>
    <row r="41" spans="1:5" x14ac:dyDescent="0.25">
      <c r="A41" s="6" t="s">
        <v>46</v>
      </c>
      <c r="B41" s="225" t="s">
        <v>1691</v>
      </c>
      <c r="C41" s="226"/>
      <c r="D41" s="227"/>
      <c r="E41" s="18">
        <v>1035316.57</v>
      </c>
    </row>
    <row r="42" spans="1:5" x14ac:dyDescent="0.25">
      <c r="A42" s="6"/>
      <c r="B42" s="201" t="s">
        <v>1692</v>
      </c>
      <c r="C42" s="202"/>
      <c r="D42" s="203"/>
      <c r="E42" s="19">
        <v>401839.07</v>
      </c>
    </row>
    <row r="43" spans="1:5" x14ac:dyDescent="0.25">
      <c r="A43" s="6"/>
      <c r="B43" s="201" t="s">
        <v>1693</v>
      </c>
      <c r="C43" s="202"/>
      <c r="D43" s="203"/>
      <c r="E43" s="10">
        <v>601259</v>
      </c>
    </row>
    <row r="44" spans="1:5" x14ac:dyDescent="0.25">
      <c r="A44" s="6"/>
      <c r="B44" s="234" t="s">
        <v>1682</v>
      </c>
      <c r="C44" s="235"/>
      <c r="D44" s="236"/>
      <c r="E44" s="19">
        <v>2698.5</v>
      </c>
    </row>
    <row r="45" spans="1:5" x14ac:dyDescent="0.25">
      <c r="A45" s="6"/>
      <c r="B45" s="219" t="s">
        <v>1694</v>
      </c>
      <c r="C45" s="220"/>
      <c r="D45" s="221"/>
      <c r="E45" s="10">
        <v>29520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1695</v>
      </c>
      <c r="C57" s="229"/>
      <c r="D57" s="230"/>
      <c r="E57" s="20">
        <f>-E41+E40</f>
        <v>21350193.640000001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18" sqref="J18"/>
    </sheetView>
  </sheetViews>
  <sheetFormatPr defaultRowHeight="15" x14ac:dyDescent="0.25"/>
  <cols>
    <col min="2" max="2" width="17" customWidth="1"/>
    <col min="3" max="3" width="13.5703125" customWidth="1"/>
    <col min="4" max="4" width="15.42578125" customWidth="1"/>
    <col min="5" max="5" width="19.855468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1677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1678</v>
      </c>
      <c r="C7" s="211"/>
      <c r="D7" s="212"/>
      <c r="E7" s="7">
        <v>23407973.760000002</v>
      </c>
    </row>
    <row r="8" spans="1:5" x14ac:dyDescent="0.25">
      <c r="A8" s="6" t="s">
        <v>9</v>
      </c>
      <c r="B8" s="213" t="s">
        <v>1679</v>
      </c>
      <c r="C8" s="214"/>
      <c r="D8" s="215"/>
      <c r="E8" s="8">
        <v>7056288.2400000002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1672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>
        <v>6048041.6699999999</v>
      </c>
    </row>
    <row r="18" spans="1:5" x14ac:dyDescent="0.25">
      <c r="A18" s="9">
        <v>2.9</v>
      </c>
      <c r="B18" s="201" t="s">
        <v>1673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1680</v>
      </c>
      <c r="C20" s="202"/>
      <c r="D20" s="203"/>
      <c r="E20" s="10">
        <v>401839.07</v>
      </c>
    </row>
    <row r="21" spans="1:5" x14ac:dyDescent="0.25">
      <c r="A21" s="9">
        <v>2.12</v>
      </c>
      <c r="B21" s="201" t="s">
        <v>1681</v>
      </c>
      <c r="C21" s="202"/>
      <c r="D21" s="203"/>
      <c r="E21" s="10">
        <v>601259</v>
      </c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2450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1666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1682</v>
      </c>
      <c r="C31" s="202"/>
      <c r="D31" s="203"/>
      <c r="E31" s="10">
        <v>2698.5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30464262</v>
      </c>
    </row>
    <row r="41" spans="1:5" x14ac:dyDescent="0.25">
      <c r="A41" s="6" t="s">
        <v>46</v>
      </c>
      <c r="B41" s="225" t="s">
        <v>1674</v>
      </c>
      <c r="C41" s="226"/>
      <c r="D41" s="227"/>
      <c r="E41" s="18">
        <v>8083596.79</v>
      </c>
    </row>
    <row r="42" spans="1:5" x14ac:dyDescent="0.25">
      <c r="A42" s="6"/>
      <c r="B42" s="201" t="s">
        <v>1683</v>
      </c>
      <c r="C42" s="202"/>
      <c r="D42" s="203"/>
      <c r="E42" s="19">
        <v>7121662.5499999998</v>
      </c>
    </row>
    <row r="43" spans="1:5" x14ac:dyDescent="0.25">
      <c r="A43" s="6"/>
      <c r="B43" s="201" t="s">
        <v>1684</v>
      </c>
      <c r="C43" s="202"/>
      <c r="D43" s="203"/>
      <c r="E43" s="10">
        <v>622716.24</v>
      </c>
    </row>
    <row r="44" spans="1:5" x14ac:dyDescent="0.25">
      <c r="A44" s="6"/>
      <c r="B44" s="234" t="s">
        <v>1685</v>
      </c>
      <c r="C44" s="235"/>
      <c r="D44" s="236"/>
      <c r="E44" s="19">
        <v>161736</v>
      </c>
    </row>
    <row r="45" spans="1:5" x14ac:dyDescent="0.25">
      <c r="A45" s="6"/>
      <c r="B45" s="219" t="s">
        <v>1686</v>
      </c>
      <c r="C45" s="220"/>
      <c r="D45" s="221"/>
      <c r="E45" s="10">
        <v>18504</v>
      </c>
    </row>
    <row r="46" spans="1:5" x14ac:dyDescent="0.25">
      <c r="A46" s="6"/>
      <c r="B46" s="201" t="s">
        <v>512</v>
      </c>
      <c r="C46" s="202"/>
      <c r="D46" s="203"/>
      <c r="E46" s="10">
        <v>158978</v>
      </c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1687</v>
      </c>
      <c r="C57" s="229"/>
      <c r="D57" s="230"/>
      <c r="E57" s="20">
        <f>-E41+E40</f>
        <v>22380665.210000001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3" sqref="I13"/>
    </sheetView>
  </sheetViews>
  <sheetFormatPr defaultRowHeight="15" x14ac:dyDescent="0.25"/>
  <cols>
    <col min="2" max="2" width="17.28515625" customWidth="1"/>
    <col min="3" max="3" width="14.28515625" customWidth="1"/>
    <col min="4" max="4" width="7" customWidth="1"/>
    <col min="5" max="5" width="24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1669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1670</v>
      </c>
      <c r="C7" s="211"/>
      <c r="D7" s="212"/>
      <c r="E7" s="7">
        <v>22352793.050000001</v>
      </c>
    </row>
    <row r="8" spans="1:5" x14ac:dyDescent="0.25">
      <c r="A8" s="6" t="s">
        <v>9</v>
      </c>
      <c r="B8" s="213" t="s">
        <v>1671</v>
      </c>
      <c r="C8" s="214"/>
      <c r="D8" s="215"/>
      <c r="E8" s="8">
        <v>1128348.73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1672</v>
      </c>
      <c r="C14" s="202"/>
      <c r="D14" s="203"/>
      <c r="E14" s="10">
        <v>210598.73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1673</v>
      </c>
      <c r="C18" s="202"/>
      <c r="D18" s="203"/>
      <c r="E18" s="10">
        <v>915750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2000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1666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1621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23481141.780000001</v>
      </c>
    </row>
    <row r="41" spans="1:5" x14ac:dyDescent="0.25">
      <c r="A41" s="6" t="s">
        <v>46</v>
      </c>
      <c r="B41" s="225" t="s">
        <v>1674</v>
      </c>
      <c r="C41" s="226"/>
      <c r="D41" s="227"/>
      <c r="E41" s="18">
        <v>73168.02</v>
      </c>
    </row>
    <row r="42" spans="1:5" x14ac:dyDescent="0.25">
      <c r="A42" s="6"/>
      <c r="B42" s="201" t="s">
        <v>1675</v>
      </c>
      <c r="C42" s="202"/>
      <c r="D42" s="203"/>
      <c r="E42" s="19">
        <v>73168.02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1676</v>
      </c>
      <c r="C57" s="229"/>
      <c r="D57" s="230"/>
      <c r="E57" s="20">
        <f>-E41+E40</f>
        <v>23407973.760000002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3" sqref="I13"/>
    </sheetView>
  </sheetViews>
  <sheetFormatPr defaultRowHeight="15" x14ac:dyDescent="0.25"/>
  <cols>
    <col min="2" max="2" width="16.42578125" customWidth="1"/>
    <col min="3" max="3" width="14.28515625" customWidth="1"/>
    <col min="4" max="4" width="9.7109375" customWidth="1"/>
    <col min="5" max="5" width="20.855468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1663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1664</v>
      </c>
      <c r="C7" s="211"/>
      <c r="D7" s="212"/>
      <c r="E7" s="7">
        <v>22325807.050000001</v>
      </c>
    </row>
    <row r="8" spans="1:5" x14ac:dyDescent="0.25">
      <c r="A8" s="6" t="s">
        <v>9</v>
      </c>
      <c r="B8" s="213" t="s">
        <v>1665</v>
      </c>
      <c r="C8" s="214"/>
      <c r="D8" s="215"/>
      <c r="E8" s="8">
        <v>26986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1950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1666</v>
      </c>
      <c r="C30" s="202"/>
      <c r="D30" s="203"/>
      <c r="E30" s="10">
        <v>25036</v>
      </c>
    </row>
    <row r="31" spans="1:5" x14ac:dyDescent="0.25">
      <c r="A31" s="9">
        <v>2.2200000000000002</v>
      </c>
      <c r="B31" s="201" t="s">
        <v>1621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22352793.050000001</v>
      </c>
    </row>
    <row r="41" spans="1:5" x14ac:dyDescent="0.25">
      <c r="A41" s="6" t="s">
        <v>46</v>
      </c>
      <c r="B41" s="225" t="s">
        <v>1667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1668</v>
      </c>
      <c r="C57" s="229"/>
      <c r="D57" s="230"/>
      <c r="E57" s="20">
        <f>-E41+E40</f>
        <v>22352793.050000001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5" sqref="I15"/>
    </sheetView>
  </sheetViews>
  <sheetFormatPr defaultRowHeight="15" x14ac:dyDescent="0.25"/>
  <cols>
    <col min="2" max="2" width="15.7109375" customWidth="1"/>
    <col min="3" max="3" width="13.5703125" customWidth="1"/>
    <col min="4" max="4" width="12.7109375" customWidth="1"/>
    <col min="5" max="5" width="20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1656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1657</v>
      </c>
      <c r="C7" s="211"/>
      <c r="D7" s="212"/>
      <c r="E7" s="7">
        <v>23965507.809999999</v>
      </c>
    </row>
    <row r="8" spans="1:5" x14ac:dyDescent="0.25">
      <c r="A8" s="6" t="s">
        <v>9</v>
      </c>
      <c r="B8" s="213" t="s">
        <v>1658</v>
      </c>
      <c r="C8" s="214"/>
      <c r="D8" s="215"/>
      <c r="E8" s="8">
        <v>3050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1651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3050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1621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23968557.809999999</v>
      </c>
    </row>
    <row r="41" spans="1:5" x14ac:dyDescent="0.25">
      <c r="A41" s="6" t="s">
        <v>46</v>
      </c>
      <c r="B41" s="225" t="s">
        <v>1659</v>
      </c>
      <c r="C41" s="226"/>
      <c r="D41" s="227"/>
      <c r="E41" s="18">
        <v>1642750.76</v>
      </c>
    </row>
    <row r="42" spans="1:5" x14ac:dyDescent="0.25">
      <c r="A42" s="6"/>
      <c r="B42" s="201" t="s">
        <v>1660</v>
      </c>
      <c r="C42" s="202"/>
      <c r="D42" s="203"/>
      <c r="E42" s="19">
        <v>1454080.54</v>
      </c>
    </row>
    <row r="43" spans="1:5" x14ac:dyDescent="0.25">
      <c r="A43" s="6"/>
      <c r="B43" s="201" t="s">
        <v>145</v>
      </c>
      <c r="C43" s="202"/>
      <c r="D43" s="203"/>
      <c r="E43" s="10">
        <v>164310.22</v>
      </c>
    </row>
    <row r="44" spans="1:5" x14ac:dyDescent="0.25">
      <c r="A44" s="6"/>
      <c r="B44" s="234" t="s">
        <v>1661</v>
      </c>
      <c r="C44" s="235"/>
      <c r="D44" s="236"/>
      <c r="E44" s="19">
        <v>24360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1662</v>
      </c>
      <c r="C57" s="229"/>
      <c r="D57" s="230"/>
      <c r="E57" s="20">
        <f>-E41+E40</f>
        <v>22325807.049999997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2" sqref="I12"/>
    </sheetView>
  </sheetViews>
  <sheetFormatPr defaultRowHeight="15" x14ac:dyDescent="0.25"/>
  <cols>
    <col min="2" max="2" width="17.28515625" customWidth="1"/>
    <col min="3" max="3" width="14" customWidth="1"/>
    <col min="4" max="4" width="8" customWidth="1"/>
    <col min="5" max="5" width="25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1648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1649</v>
      </c>
      <c r="C7" s="211"/>
      <c r="D7" s="212"/>
      <c r="E7" s="7">
        <v>22788612.23</v>
      </c>
    </row>
    <row r="8" spans="1:5" x14ac:dyDescent="0.25">
      <c r="A8" s="6" t="s">
        <v>9</v>
      </c>
      <c r="B8" s="213" t="s">
        <v>1650</v>
      </c>
      <c r="C8" s="214"/>
      <c r="D8" s="215"/>
      <c r="E8" s="8">
        <v>1308824.3799999999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1651</v>
      </c>
      <c r="C10" s="202"/>
      <c r="D10" s="203"/>
      <c r="E10" s="10">
        <v>1306474.3799999999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2350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1621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24097436.609999999</v>
      </c>
    </row>
    <row r="41" spans="1:5" x14ac:dyDescent="0.25">
      <c r="A41" s="6" t="s">
        <v>46</v>
      </c>
      <c r="B41" s="225" t="s">
        <v>1652</v>
      </c>
      <c r="C41" s="226"/>
      <c r="D41" s="227"/>
      <c r="E41" s="18">
        <v>131928.79999999999</v>
      </c>
    </row>
    <row r="42" spans="1:5" x14ac:dyDescent="0.25">
      <c r="A42" s="6"/>
      <c r="B42" s="201" t="s">
        <v>1653</v>
      </c>
      <c r="C42" s="202"/>
      <c r="D42" s="203"/>
      <c r="E42" s="19">
        <v>10000</v>
      </c>
    </row>
    <row r="43" spans="1:5" x14ac:dyDescent="0.25">
      <c r="A43" s="6"/>
      <c r="B43" s="201" t="s">
        <v>1654</v>
      </c>
      <c r="C43" s="202"/>
      <c r="D43" s="203"/>
      <c r="E43" s="10">
        <v>121928.8</v>
      </c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1655</v>
      </c>
      <c r="C57" s="229"/>
      <c r="D57" s="230"/>
      <c r="E57" s="20">
        <f>-E41+E40</f>
        <v>23965507.809999999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8" sqref="I18"/>
    </sheetView>
  </sheetViews>
  <sheetFormatPr defaultRowHeight="15" x14ac:dyDescent="0.25"/>
  <cols>
    <col min="2" max="2" width="17.28515625" customWidth="1"/>
    <col min="3" max="3" width="12.85546875" customWidth="1"/>
    <col min="4" max="4" width="10.140625" customWidth="1"/>
    <col min="5" max="5" width="25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2059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2060</v>
      </c>
      <c r="C7" s="211"/>
      <c r="D7" s="212"/>
      <c r="E7" s="7">
        <v>67516194.409999996</v>
      </c>
    </row>
    <row r="8" spans="1:5" x14ac:dyDescent="0.25">
      <c r="A8" s="6" t="s">
        <v>9</v>
      </c>
      <c r="B8" s="213" t="s">
        <v>2061</v>
      </c>
      <c r="C8" s="214"/>
      <c r="D8" s="215"/>
      <c r="E8" s="8">
        <v>2900</v>
      </c>
    </row>
    <row r="9" spans="1:5" x14ac:dyDescent="0.25">
      <c r="A9" s="9">
        <v>2.1</v>
      </c>
      <c r="B9" s="201" t="s">
        <v>2036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2037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2054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2038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2900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2029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67519094.409999996</v>
      </c>
    </row>
    <row r="41" spans="1:5" x14ac:dyDescent="0.25">
      <c r="A41" s="6" t="s">
        <v>46</v>
      </c>
      <c r="B41" s="225" t="s">
        <v>2062</v>
      </c>
      <c r="C41" s="226"/>
      <c r="D41" s="227"/>
      <c r="E41" s="18">
        <v>9892130.0999999996</v>
      </c>
    </row>
    <row r="42" spans="1:5" x14ac:dyDescent="0.25">
      <c r="A42" s="6"/>
      <c r="B42" s="201" t="s">
        <v>392</v>
      </c>
      <c r="C42" s="202"/>
      <c r="D42" s="203"/>
      <c r="E42" s="19">
        <v>65933.31</v>
      </c>
    </row>
    <row r="43" spans="1:5" x14ac:dyDescent="0.25">
      <c r="A43" s="6"/>
      <c r="B43" s="201" t="s">
        <v>2063</v>
      </c>
      <c r="C43" s="202"/>
      <c r="D43" s="203"/>
      <c r="E43" s="19">
        <v>6986577.1500000004</v>
      </c>
    </row>
    <row r="44" spans="1:5" x14ac:dyDescent="0.25">
      <c r="A44" s="6"/>
      <c r="B44" s="201" t="s">
        <v>2064</v>
      </c>
      <c r="C44" s="202"/>
      <c r="D44" s="203"/>
      <c r="E44" s="19">
        <v>2839619.64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2065</v>
      </c>
      <c r="C57" s="229"/>
      <c r="D57" s="230"/>
      <c r="E57" s="20">
        <f>-E41+E40</f>
        <v>57626964.309999995</v>
      </c>
    </row>
  </sheetData>
  <mergeCells count="54"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4:B4"/>
    <mergeCell ref="D4:E4"/>
    <mergeCell ref="A6:D6"/>
    <mergeCell ref="B7:D7"/>
    <mergeCell ref="B8:D8"/>
    <mergeCell ref="B9:D9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H16" sqref="H16"/>
    </sheetView>
  </sheetViews>
  <sheetFormatPr defaultRowHeight="15" x14ac:dyDescent="0.25"/>
  <cols>
    <col min="2" max="2" width="14.140625" customWidth="1"/>
    <col min="3" max="3" width="13.140625" customWidth="1"/>
    <col min="4" max="4" width="12.42578125" customWidth="1"/>
    <col min="5" max="5" width="21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1637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1638</v>
      </c>
      <c r="C7" s="211"/>
      <c r="D7" s="212"/>
      <c r="E7" s="7">
        <v>30990424.449999999</v>
      </c>
    </row>
    <row r="8" spans="1:5" x14ac:dyDescent="0.25">
      <c r="A8" s="6" t="s">
        <v>9</v>
      </c>
      <c r="B8" s="213" t="s">
        <v>1639</v>
      </c>
      <c r="C8" s="214"/>
      <c r="D8" s="215"/>
      <c r="E8" s="8">
        <v>11550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1567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1610</v>
      </c>
      <c r="C22" s="217"/>
      <c r="D22" s="218"/>
      <c r="E22" s="10" t="s">
        <v>0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1550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1621</v>
      </c>
      <c r="C31" s="202"/>
      <c r="D31" s="203"/>
      <c r="E31" s="10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>
        <v>10000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31001974.449999999</v>
      </c>
    </row>
    <row r="41" spans="1:5" x14ac:dyDescent="0.25">
      <c r="A41" s="6" t="s">
        <v>46</v>
      </c>
      <c r="B41" s="225" t="s">
        <v>1641</v>
      </c>
      <c r="C41" s="226"/>
      <c r="D41" s="227"/>
      <c r="E41" s="18">
        <v>8213362.2199999997</v>
      </c>
    </row>
    <row r="42" spans="1:5" x14ac:dyDescent="0.25">
      <c r="A42" s="6"/>
      <c r="B42" s="201" t="s">
        <v>1642</v>
      </c>
      <c r="C42" s="202"/>
      <c r="D42" s="203"/>
      <c r="E42" s="19">
        <v>3800153.33</v>
      </c>
    </row>
    <row r="43" spans="1:5" x14ac:dyDescent="0.25">
      <c r="A43" s="6"/>
      <c r="B43" s="201" t="s">
        <v>1643</v>
      </c>
      <c r="C43" s="202"/>
      <c r="D43" s="203"/>
      <c r="E43" s="10">
        <v>4014654.89</v>
      </c>
    </row>
    <row r="44" spans="1:5" x14ac:dyDescent="0.25">
      <c r="A44" s="6"/>
      <c r="B44" s="234" t="s">
        <v>1644</v>
      </c>
      <c r="C44" s="235"/>
      <c r="D44" s="236"/>
      <c r="E44" s="19">
        <v>390564</v>
      </c>
    </row>
    <row r="45" spans="1:5" x14ac:dyDescent="0.25">
      <c r="A45" s="6"/>
      <c r="B45" s="219" t="s">
        <v>1645</v>
      </c>
      <c r="C45" s="220"/>
      <c r="D45" s="221"/>
      <c r="E45" s="10">
        <v>500</v>
      </c>
    </row>
    <row r="46" spans="1:5" x14ac:dyDescent="0.25">
      <c r="A46" s="6"/>
      <c r="B46" s="201" t="s">
        <v>1646</v>
      </c>
      <c r="C46" s="202"/>
      <c r="D46" s="203"/>
      <c r="E46" s="10">
        <v>7490</v>
      </c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1647</v>
      </c>
      <c r="C57" s="229"/>
      <c r="D57" s="230"/>
      <c r="E57" s="20">
        <f>-E41+E40</f>
        <v>22788612.23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H14" sqref="H14"/>
    </sheetView>
  </sheetViews>
  <sheetFormatPr defaultRowHeight="15" x14ac:dyDescent="0.25"/>
  <cols>
    <col min="2" max="2" width="15.7109375" customWidth="1"/>
    <col min="3" max="3" width="13.42578125" customWidth="1"/>
    <col min="4" max="4" width="11.42578125" customWidth="1"/>
    <col min="5" max="5" width="22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1627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1628</v>
      </c>
      <c r="C7" s="211"/>
      <c r="D7" s="212"/>
      <c r="E7" s="7">
        <v>20901858.27</v>
      </c>
    </row>
    <row r="8" spans="1:5" x14ac:dyDescent="0.25">
      <c r="A8" s="6" t="s">
        <v>9</v>
      </c>
      <c r="B8" s="213" t="s">
        <v>1629</v>
      </c>
      <c r="C8" s="214"/>
      <c r="D8" s="215"/>
      <c r="E8" s="8">
        <v>11951258.33</v>
      </c>
    </row>
    <row r="9" spans="1:5" x14ac:dyDescent="0.25">
      <c r="A9" s="9">
        <v>2.1</v>
      </c>
      <c r="B9" s="201" t="s">
        <v>1619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1567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>
        <v>0</v>
      </c>
    </row>
    <row r="13" spans="1:5" x14ac:dyDescent="0.25">
      <c r="A13" s="9">
        <v>2.4</v>
      </c>
      <c r="B13" s="201" t="s">
        <v>1630</v>
      </c>
      <c r="C13" s="202"/>
      <c r="D13" s="203"/>
      <c r="E13" s="10">
        <v>7458083.3300000001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1631</v>
      </c>
      <c r="C19" s="202"/>
      <c r="D19" s="203"/>
      <c r="E19" s="10">
        <v>3490375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1610</v>
      </c>
      <c r="C22" s="217"/>
      <c r="D22" s="218"/>
      <c r="E22" s="10">
        <v>390564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2800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1621</v>
      </c>
      <c r="C31" s="202"/>
      <c r="D31" s="203"/>
      <c r="E31" s="10">
        <v>0</v>
      </c>
    </row>
    <row r="32" spans="1:5" x14ac:dyDescent="0.25">
      <c r="A32" s="11" t="s">
        <v>35</v>
      </c>
      <c r="B32" s="201" t="s">
        <v>1622</v>
      </c>
      <c r="C32" s="202"/>
      <c r="D32" s="203"/>
      <c r="E32" s="10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>
        <v>1000000</v>
      </c>
    </row>
    <row r="36" spans="1:5" x14ac:dyDescent="0.25">
      <c r="A36" s="11" t="s">
        <v>42</v>
      </c>
      <c r="B36" s="201" t="s">
        <v>886</v>
      </c>
      <c r="C36" s="202"/>
      <c r="D36" s="203"/>
      <c r="E36" s="10">
        <v>0</v>
      </c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32853116.600000001</v>
      </c>
    </row>
    <row r="41" spans="1:5" x14ac:dyDescent="0.25">
      <c r="A41" s="6" t="s">
        <v>46</v>
      </c>
      <c r="B41" s="225" t="s">
        <v>1632</v>
      </c>
      <c r="C41" s="226"/>
      <c r="D41" s="227"/>
      <c r="E41" s="18">
        <v>1862692.15</v>
      </c>
    </row>
    <row r="42" spans="1:5" x14ac:dyDescent="0.25">
      <c r="A42" s="6"/>
      <c r="B42" s="201" t="s">
        <v>145</v>
      </c>
      <c r="C42" s="202"/>
      <c r="D42" s="203"/>
      <c r="E42" s="19">
        <v>1212826.3</v>
      </c>
    </row>
    <row r="43" spans="1:5" x14ac:dyDescent="0.25">
      <c r="A43" s="6"/>
      <c r="B43" s="201" t="s">
        <v>1633</v>
      </c>
      <c r="C43" s="202"/>
      <c r="D43" s="203"/>
      <c r="E43" s="10">
        <v>303245.27</v>
      </c>
    </row>
    <row r="44" spans="1:5" x14ac:dyDescent="0.25">
      <c r="A44" s="6"/>
      <c r="B44" s="234" t="s">
        <v>1634</v>
      </c>
      <c r="C44" s="235"/>
      <c r="D44" s="236"/>
      <c r="E44" s="19">
        <v>313291.14</v>
      </c>
    </row>
    <row r="45" spans="1:5" x14ac:dyDescent="0.25">
      <c r="A45" s="6"/>
      <c r="B45" s="219" t="s">
        <v>1635</v>
      </c>
      <c r="C45" s="220"/>
      <c r="D45" s="221"/>
      <c r="E45" s="10">
        <v>33329.440000000002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1636</v>
      </c>
      <c r="C57" s="229"/>
      <c r="D57" s="230"/>
      <c r="E57" s="20">
        <f>-E41+E40</f>
        <v>30990424.450000003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16" sqref="J16"/>
    </sheetView>
  </sheetViews>
  <sheetFormatPr defaultRowHeight="15" x14ac:dyDescent="0.25"/>
  <cols>
    <col min="2" max="2" width="16.85546875" customWidth="1"/>
    <col min="3" max="3" width="13.140625" customWidth="1"/>
    <col min="4" max="4" width="15" customWidth="1"/>
    <col min="5" max="5" width="20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1616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1617</v>
      </c>
      <c r="C7" s="211"/>
      <c r="D7" s="212"/>
      <c r="E7" s="7">
        <v>20597089.620000001</v>
      </c>
    </row>
    <row r="8" spans="1:5" x14ac:dyDescent="0.25">
      <c r="A8" s="6" t="s">
        <v>9</v>
      </c>
      <c r="B8" s="213" t="s">
        <v>1618</v>
      </c>
      <c r="C8" s="214"/>
      <c r="D8" s="215"/>
      <c r="E8" s="8">
        <v>30765943.530000001</v>
      </c>
    </row>
    <row r="9" spans="1:5" x14ac:dyDescent="0.25">
      <c r="A9" s="9">
        <v>2.1</v>
      </c>
      <c r="B9" s="201" t="s">
        <v>1619</v>
      </c>
      <c r="C9" s="202"/>
      <c r="D9" s="203"/>
      <c r="E9" s="10">
        <v>30209101.300000001</v>
      </c>
    </row>
    <row r="10" spans="1:5" x14ac:dyDescent="0.25">
      <c r="A10" s="9">
        <v>2.2000000000000002</v>
      </c>
      <c r="B10" s="201" t="s">
        <v>1567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1620</v>
      </c>
      <c r="C12" s="202"/>
      <c r="D12" s="203"/>
      <c r="E12" s="10">
        <v>303245.27</v>
      </c>
    </row>
    <row r="13" spans="1:5" x14ac:dyDescent="0.25">
      <c r="A13" s="9">
        <v>2.4</v>
      </c>
      <c r="B13" s="201" t="s">
        <v>1560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1552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1610</v>
      </c>
      <c r="C22" s="217"/>
      <c r="D22" s="218"/>
      <c r="E22" s="10">
        <v>390564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3650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1621</v>
      </c>
      <c r="C31" s="202"/>
      <c r="D31" s="203"/>
      <c r="E31" s="10">
        <v>33329.440000000002</v>
      </c>
    </row>
    <row r="32" spans="1:5" x14ac:dyDescent="0.25">
      <c r="A32" s="11" t="s">
        <v>35</v>
      </c>
      <c r="B32" s="201" t="s">
        <v>1622</v>
      </c>
      <c r="C32" s="202"/>
      <c r="D32" s="203"/>
      <c r="E32" s="10">
        <v>183341.58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>
        <v>33275.94</v>
      </c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51363033.150000006</v>
      </c>
    </row>
    <row r="41" spans="1:5" x14ac:dyDescent="0.25">
      <c r="A41" s="6" t="s">
        <v>46</v>
      </c>
      <c r="B41" s="225" t="s">
        <v>1623</v>
      </c>
      <c r="C41" s="226"/>
      <c r="D41" s="227"/>
      <c r="E41" s="18">
        <v>30461174.879999999</v>
      </c>
    </row>
    <row r="42" spans="1:5" x14ac:dyDescent="0.25">
      <c r="A42" s="6"/>
      <c r="B42" s="201" t="s">
        <v>1624</v>
      </c>
      <c r="C42" s="202"/>
      <c r="D42" s="203"/>
      <c r="E42" s="19">
        <v>30392442.879999999</v>
      </c>
    </row>
    <row r="43" spans="1:5" x14ac:dyDescent="0.25">
      <c r="A43" s="6"/>
      <c r="B43" s="201" t="s">
        <v>1396</v>
      </c>
      <c r="C43" s="202"/>
      <c r="D43" s="203"/>
      <c r="E43" s="10">
        <v>68232</v>
      </c>
    </row>
    <row r="44" spans="1:5" x14ac:dyDescent="0.25">
      <c r="A44" s="6"/>
      <c r="B44" s="234" t="s">
        <v>1625</v>
      </c>
      <c r="C44" s="235"/>
      <c r="D44" s="236"/>
      <c r="E44" s="19">
        <v>500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1626</v>
      </c>
      <c r="C57" s="229"/>
      <c r="D57" s="230"/>
      <c r="E57" s="20">
        <f>-E41+E40</f>
        <v>20901858.270000007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34" workbookViewId="0">
      <selection activeCell="H55" sqref="H55"/>
    </sheetView>
  </sheetViews>
  <sheetFormatPr defaultRowHeight="15" x14ac:dyDescent="0.25"/>
  <cols>
    <col min="2" max="2" width="17.5703125" customWidth="1"/>
    <col min="3" max="3" width="13.28515625" customWidth="1"/>
    <col min="4" max="4" width="11.42578125" customWidth="1"/>
    <col min="5" max="5" width="22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1607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1608</v>
      </c>
      <c r="C7" s="211"/>
      <c r="D7" s="212"/>
      <c r="E7" s="7">
        <v>28644557.800000001</v>
      </c>
    </row>
    <row r="8" spans="1:5" x14ac:dyDescent="0.25">
      <c r="A8" s="6" t="s">
        <v>9</v>
      </c>
      <c r="B8" s="213" t="s">
        <v>1609</v>
      </c>
      <c r="C8" s="214"/>
      <c r="D8" s="215"/>
      <c r="E8" s="8">
        <v>392664</v>
      </c>
    </row>
    <row r="9" spans="1:5" x14ac:dyDescent="0.25">
      <c r="A9" s="9">
        <v>2.1</v>
      </c>
      <c r="B9" s="201" t="s">
        <v>1548</v>
      </c>
      <c r="C9" s="202"/>
      <c r="D9" s="203"/>
      <c r="E9" s="10"/>
    </row>
    <row r="10" spans="1:5" x14ac:dyDescent="0.25">
      <c r="A10" s="9">
        <v>2.2000000000000002</v>
      </c>
      <c r="B10" s="201" t="s">
        <v>1567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1549</v>
      </c>
      <c r="C12" s="202"/>
      <c r="D12" s="203"/>
      <c r="E12" s="10"/>
    </row>
    <row r="13" spans="1:5" x14ac:dyDescent="0.25">
      <c r="A13" s="9">
        <v>2.4</v>
      </c>
      <c r="B13" s="201" t="s">
        <v>1560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1552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1610</v>
      </c>
      <c r="C22" s="217"/>
      <c r="D22" s="218"/>
      <c r="E22" s="10">
        <v>390564</v>
      </c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2100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1589</v>
      </c>
      <c r="C31" s="202"/>
      <c r="D31" s="203"/>
      <c r="E31" s="10">
        <v>0</v>
      </c>
    </row>
    <row r="32" spans="1:5" x14ac:dyDescent="0.25">
      <c r="A32" s="11" t="s">
        <v>35</v>
      </c>
      <c r="B32" s="201" t="s">
        <v>1481</v>
      </c>
      <c r="C32" s="202"/>
      <c r="D32" s="203"/>
      <c r="E32" s="10"/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29037221.800000001</v>
      </c>
    </row>
    <row r="41" spans="1:5" x14ac:dyDescent="0.25">
      <c r="A41" s="6" t="s">
        <v>46</v>
      </c>
      <c r="B41" s="225" t="s">
        <v>1611</v>
      </c>
      <c r="C41" s="226"/>
      <c r="D41" s="227"/>
      <c r="E41" s="18">
        <v>8440132.1799999997</v>
      </c>
    </row>
    <row r="42" spans="1:5" x14ac:dyDescent="0.25">
      <c r="A42" s="6"/>
      <c r="B42" s="201" t="s">
        <v>1612</v>
      </c>
      <c r="C42" s="202"/>
      <c r="D42" s="203"/>
      <c r="E42" s="19">
        <v>304.38</v>
      </c>
    </row>
    <row r="43" spans="1:5" x14ac:dyDescent="0.25">
      <c r="A43" s="6"/>
      <c r="B43" s="201" t="s">
        <v>49</v>
      </c>
      <c r="C43" s="202"/>
      <c r="D43" s="203"/>
      <c r="E43" s="10">
        <v>2071720.84</v>
      </c>
    </row>
    <row r="44" spans="1:5" x14ac:dyDescent="0.25">
      <c r="A44" s="6"/>
      <c r="B44" s="234" t="s">
        <v>1613</v>
      </c>
      <c r="C44" s="235"/>
      <c r="D44" s="236"/>
      <c r="E44" s="19">
        <v>2370761.7200000002</v>
      </c>
    </row>
    <row r="45" spans="1:5" x14ac:dyDescent="0.25">
      <c r="A45" s="6"/>
      <c r="B45" s="219" t="s">
        <v>1614</v>
      </c>
      <c r="C45" s="220"/>
      <c r="D45" s="221"/>
      <c r="E45" s="10">
        <v>3997345.24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1615</v>
      </c>
      <c r="C57" s="229"/>
      <c r="D57" s="230"/>
      <c r="E57" s="20">
        <f>-E41+E40</f>
        <v>20597089.620000001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L17" sqref="L17"/>
    </sheetView>
  </sheetViews>
  <sheetFormatPr defaultRowHeight="15" x14ac:dyDescent="0.25"/>
  <cols>
    <col min="2" max="2" width="14.140625" customWidth="1"/>
    <col min="3" max="3" width="12.140625" customWidth="1"/>
    <col min="4" max="4" width="13.85546875" customWidth="1"/>
    <col min="5" max="5" width="20.855468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1600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1601</v>
      </c>
      <c r="C7" s="211"/>
      <c r="D7" s="212"/>
      <c r="E7" s="7">
        <v>26241714.09</v>
      </c>
    </row>
    <row r="8" spans="1:5" x14ac:dyDescent="0.25">
      <c r="A8" s="6" t="s">
        <v>9</v>
      </c>
      <c r="B8" s="213" t="s">
        <v>1602</v>
      </c>
      <c r="C8" s="214"/>
      <c r="D8" s="215"/>
      <c r="E8" s="8">
        <v>2426693.71</v>
      </c>
    </row>
    <row r="9" spans="1:5" x14ac:dyDescent="0.25">
      <c r="A9" s="9">
        <v>2.1</v>
      </c>
      <c r="B9" s="201" t="s">
        <v>1548</v>
      </c>
      <c r="C9" s="202"/>
      <c r="D9" s="203"/>
      <c r="E9" s="10"/>
    </row>
    <row r="10" spans="1:5" x14ac:dyDescent="0.25">
      <c r="A10" s="9">
        <v>2.2000000000000002</v>
      </c>
      <c r="B10" s="201" t="s">
        <v>1567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1549</v>
      </c>
      <c r="C12" s="202"/>
      <c r="D12" s="203"/>
      <c r="E12" s="10"/>
    </row>
    <row r="13" spans="1:5" x14ac:dyDescent="0.25">
      <c r="A13" s="9">
        <v>2.4</v>
      </c>
      <c r="B13" s="201" t="s">
        <v>1560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1603</v>
      </c>
      <c r="C16" s="202"/>
      <c r="D16" s="203"/>
      <c r="E16" s="10">
        <v>2424443.71</v>
      </c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1552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1489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2250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1589</v>
      </c>
      <c r="C31" s="202"/>
      <c r="D31" s="203"/>
      <c r="E31" s="10">
        <v>0</v>
      </c>
    </row>
    <row r="32" spans="1:5" x14ac:dyDescent="0.25">
      <c r="A32" s="11" t="s">
        <v>35</v>
      </c>
      <c r="B32" s="201" t="s">
        <v>1481</v>
      </c>
      <c r="C32" s="202"/>
      <c r="D32" s="203"/>
      <c r="E32" s="10"/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28668407.800000001</v>
      </c>
    </row>
    <row r="41" spans="1:5" x14ac:dyDescent="0.25">
      <c r="A41" s="6" t="s">
        <v>46</v>
      </c>
      <c r="B41" s="225" t="s">
        <v>1604</v>
      </c>
      <c r="C41" s="226"/>
      <c r="D41" s="227"/>
      <c r="E41" s="18">
        <v>23850</v>
      </c>
    </row>
    <row r="42" spans="1:5" x14ac:dyDescent="0.25">
      <c r="A42" s="6"/>
      <c r="B42" s="201" t="s">
        <v>1605</v>
      </c>
      <c r="C42" s="202"/>
      <c r="D42" s="203"/>
      <c r="E42" s="19">
        <v>23850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 t="s">
        <v>0</v>
      </c>
      <c r="C44" s="235"/>
      <c r="D44" s="236"/>
      <c r="E44" s="19" t="s">
        <v>0</v>
      </c>
    </row>
    <row r="45" spans="1:5" x14ac:dyDescent="0.25">
      <c r="A45" s="6"/>
      <c r="B45" s="219" t="s">
        <v>0</v>
      </c>
      <c r="C45" s="220"/>
      <c r="D45" s="221"/>
      <c r="E45" s="10" t="s">
        <v>0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1606</v>
      </c>
      <c r="C57" s="229"/>
      <c r="D57" s="230"/>
      <c r="E57" s="20">
        <f>-E41+E40</f>
        <v>28644557.800000001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G9" sqref="G9"/>
    </sheetView>
  </sheetViews>
  <sheetFormatPr defaultRowHeight="15" x14ac:dyDescent="0.25"/>
  <cols>
    <col min="2" max="2" width="18" customWidth="1"/>
    <col min="3" max="3" width="15.42578125" customWidth="1"/>
    <col min="4" max="4" width="11.28515625" customWidth="1"/>
    <col min="5" max="5" width="22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1593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1594</v>
      </c>
      <c r="C7" s="211"/>
      <c r="D7" s="212"/>
      <c r="E7" s="7">
        <v>26252939.09</v>
      </c>
    </row>
    <row r="8" spans="1:5" x14ac:dyDescent="0.25">
      <c r="A8" s="6" t="s">
        <v>9</v>
      </c>
      <c r="B8" s="213" t="s">
        <v>1595</v>
      </c>
      <c r="C8" s="214"/>
      <c r="D8" s="215"/>
      <c r="E8" s="8">
        <v>2050</v>
      </c>
    </row>
    <row r="9" spans="1:5" x14ac:dyDescent="0.25">
      <c r="A9" s="9">
        <v>2.1</v>
      </c>
      <c r="B9" s="201" t="s">
        <v>1548</v>
      </c>
      <c r="C9" s="202"/>
      <c r="D9" s="203"/>
      <c r="E9" s="10"/>
    </row>
    <row r="10" spans="1:5" x14ac:dyDescent="0.25">
      <c r="A10" s="9">
        <v>2.2000000000000002</v>
      </c>
      <c r="B10" s="201" t="s">
        <v>1567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1549</v>
      </c>
      <c r="C12" s="202"/>
      <c r="D12" s="203"/>
      <c r="E12" s="10"/>
    </row>
    <row r="13" spans="1:5" x14ac:dyDescent="0.25">
      <c r="A13" s="9">
        <v>2.4</v>
      </c>
      <c r="B13" s="201" t="s">
        <v>1560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1444</v>
      </c>
      <c r="C16" s="202"/>
      <c r="D16" s="203"/>
      <c r="E16" s="10"/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1552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1489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2050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1589</v>
      </c>
      <c r="C31" s="202"/>
      <c r="D31" s="203"/>
      <c r="E31" s="10">
        <v>0</v>
      </c>
    </row>
    <row r="32" spans="1:5" x14ac:dyDescent="0.25">
      <c r="A32" s="11" t="s">
        <v>35</v>
      </c>
      <c r="B32" s="201" t="s">
        <v>1481</v>
      </c>
      <c r="C32" s="202"/>
      <c r="D32" s="203"/>
      <c r="E32" s="10"/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26254989.09</v>
      </c>
    </row>
    <row r="41" spans="1:5" x14ac:dyDescent="0.25">
      <c r="A41" s="6" t="s">
        <v>46</v>
      </c>
      <c r="B41" s="225" t="s">
        <v>1596</v>
      </c>
      <c r="C41" s="226"/>
      <c r="D41" s="227"/>
      <c r="E41" s="18">
        <v>13275</v>
      </c>
    </row>
    <row r="42" spans="1:5" x14ac:dyDescent="0.25">
      <c r="A42" s="6"/>
      <c r="B42" s="201" t="s">
        <v>1597</v>
      </c>
      <c r="C42" s="202"/>
      <c r="D42" s="203"/>
      <c r="E42" s="19">
        <v>3275</v>
      </c>
    </row>
    <row r="43" spans="1:5" x14ac:dyDescent="0.25">
      <c r="A43" s="6"/>
      <c r="B43" s="201" t="s">
        <v>1598</v>
      </c>
      <c r="C43" s="202"/>
      <c r="D43" s="203"/>
      <c r="E43" s="10">
        <v>10000</v>
      </c>
    </row>
    <row r="44" spans="1:5" x14ac:dyDescent="0.25">
      <c r="A44" s="6"/>
      <c r="B44" s="234" t="s">
        <v>0</v>
      </c>
      <c r="C44" s="235"/>
      <c r="D44" s="236"/>
      <c r="E44" s="19" t="s">
        <v>0</v>
      </c>
    </row>
    <row r="45" spans="1:5" x14ac:dyDescent="0.25">
      <c r="A45" s="6"/>
      <c r="B45" s="219" t="s">
        <v>0</v>
      </c>
      <c r="C45" s="220"/>
      <c r="D45" s="221"/>
      <c r="E45" s="10" t="s">
        <v>0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1599</v>
      </c>
      <c r="C57" s="229"/>
      <c r="D57" s="230"/>
      <c r="E57" s="20">
        <f>-E41+E40</f>
        <v>26241714.09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11" sqref="J11"/>
    </sheetView>
  </sheetViews>
  <sheetFormatPr defaultRowHeight="15" x14ac:dyDescent="0.25"/>
  <cols>
    <col min="2" max="2" width="15.5703125" customWidth="1"/>
    <col min="3" max="3" width="12.7109375" customWidth="1"/>
    <col min="4" max="4" width="13" customWidth="1"/>
    <col min="5" max="5" width="21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1586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1587</v>
      </c>
      <c r="C7" s="211"/>
      <c r="D7" s="212"/>
      <c r="E7" s="7">
        <v>28672707.800000001</v>
      </c>
    </row>
    <row r="8" spans="1:5" x14ac:dyDescent="0.25">
      <c r="A8" s="6" t="s">
        <v>9</v>
      </c>
      <c r="B8" s="213" t="s">
        <v>1588</v>
      </c>
      <c r="C8" s="214"/>
      <c r="D8" s="215"/>
      <c r="E8" s="8">
        <v>4675</v>
      </c>
    </row>
    <row r="9" spans="1:5" x14ac:dyDescent="0.25">
      <c r="A9" s="9">
        <v>2.1</v>
      </c>
      <c r="B9" s="201" t="s">
        <v>1548</v>
      </c>
      <c r="C9" s="202"/>
      <c r="D9" s="203"/>
      <c r="E9" s="10"/>
    </row>
    <row r="10" spans="1:5" x14ac:dyDescent="0.25">
      <c r="A10" s="9">
        <v>2.2000000000000002</v>
      </c>
      <c r="B10" s="201" t="s">
        <v>1567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1549</v>
      </c>
      <c r="C12" s="202"/>
      <c r="D12" s="203"/>
      <c r="E12" s="10"/>
    </row>
    <row r="13" spans="1:5" x14ac:dyDescent="0.25">
      <c r="A13" s="9">
        <v>2.4</v>
      </c>
      <c r="B13" s="201" t="s">
        <v>1560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1444</v>
      </c>
      <c r="C16" s="202"/>
      <c r="D16" s="203"/>
      <c r="E16" s="10"/>
    </row>
    <row r="17" spans="1:5" x14ac:dyDescent="0.25">
      <c r="A17" s="9">
        <v>2.8</v>
      </c>
      <c r="B17" s="201" t="s">
        <v>1580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1552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1489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1400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1589</v>
      </c>
      <c r="C31" s="202"/>
      <c r="D31" s="203"/>
      <c r="E31" s="10">
        <v>3275</v>
      </c>
    </row>
    <row r="32" spans="1:5" x14ac:dyDescent="0.25">
      <c r="A32" s="11" t="s">
        <v>35</v>
      </c>
      <c r="B32" s="201" t="s">
        <v>1481</v>
      </c>
      <c r="C32" s="202"/>
      <c r="D32" s="203"/>
      <c r="E32" s="10"/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28677382.800000001</v>
      </c>
    </row>
    <row r="41" spans="1:5" x14ac:dyDescent="0.25">
      <c r="A41" s="6" t="s">
        <v>46</v>
      </c>
      <c r="B41" s="225" t="s">
        <v>1590</v>
      </c>
      <c r="C41" s="226"/>
      <c r="D41" s="227"/>
      <c r="E41" s="18">
        <v>2424443.71</v>
      </c>
    </row>
    <row r="42" spans="1:5" x14ac:dyDescent="0.25">
      <c r="A42" s="6"/>
      <c r="B42" s="201" t="s">
        <v>1591</v>
      </c>
      <c r="C42" s="202"/>
      <c r="D42" s="203"/>
      <c r="E42" s="19">
        <v>2424443.71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 t="s">
        <v>0</v>
      </c>
      <c r="C44" s="235"/>
      <c r="D44" s="236"/>
      <c r="E44" s="19" t="s">
        <v>0</v>
      </c>
    </row>
    <row r="45" spans="1:5" x14ac:dyDescent="0.25">
      <c r="A45" s="6"/>
      <c r="B45" s="219" t="s">
        <v>0</v>
      </c>
      <c r="C45" s="220"/>
      <c r="D45" s="221"/>
      <c r="E45" s="10" t="s">
        <v>0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1592</v>
      </c>
      <c r="C57" s="229"/>
      <c r="D57" s="230"/>
      <c r="E57" s="20">
        <f>-E41+E40</f>
        <v>26252939.09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I12" sqref="I12"/>
    </sheetView>
  </sheetViews>
  <sheetFormatPr defaultRowHeight="15" x14ac:dyDescent="0.25"/>
  <cols>
    <col min="2" max="2" width="16.7109375" customWidth="1"/>
    <col min="3" max="3" width="15" customWidth="1"/>
    <col min="4" max="4" width="11.5703125" customWidth="1"/>
    <col min="5" max="5" width="22.855468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1577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1578</v>
      </c>
      <c r="C7" s="211"/>
      <c r="D7" s="212"/>
      <c r="E7" s="7">
        <v>22657060.140000001</v>
      </c>
    </row>
    <row r="8" spans="1:5" x14ac:dyDescent="0.25">
      <c r="A8" s="6" t="s">
        <v>9</v>
      </c>
      <c r="B8" s="213" t="s">
        <v>1579</v>
      </c>
      <c r="C8" s="214"/>
      <c r="D8" s="215"/>
      <c r="E8" s="8">
        <v>6051891.6600000001</v>
      </c>
    </row>
    <row r="9" spans="1:5" x14ac:dyDescent="0.25">
      <c r="A9" s="9">
        <v>2.1</v>
      </c>
      <c r="B9" s="201" t="s">
        <v>1548</v>
      </c>
      <c r="C9" s="202"/>
      <c r="D9" s="203"/>
      <c r="E9" s="10"/>
    </row>
    <row r="10" spans="1:5" x14ac:dyDescent="0.25">
      <c r="A10" s="9">
        <v>2.2000000000000002</v>
      </c>
      <c r="B10" s="201" t="s">
        <v>1567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1549</v>
      </c>
      <c r="C12" s="202"/>
      <c r="D12" s="203"/>
      <c r="E12" s="10"/>
    </row>
    <row r="13" spans="1:5" x14ac:dyDescent="0.25">
      <c r="A13" s="9">
        <v>2.4</v>
      </c>
      <c r="B13" s="201" t="s">
        <v>1560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1444</v>
      </c>
      <c r="C16" s="202"/>
      <c r="D16" s="203"/>
      <c r="E16" s="10"/>
    </row>
    <row r="17" spans="1:5" x14ac:dyDescent="0.25">
      <c r="A17" s="9">
        <v>2.8</v>
      </c>
      <c r="B17" s="201" t="s">
        <v>1580</v>
      </c>
      <c r="C17" s="202"/>
      <c r="D17" s="203"/>
      <c r="E17" s="10">
        <v>6048041.6600000001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1552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1489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3850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1467</v>
      </c>
      <c r="C31" s="202"/>
      <c r="D31" s="203"/>
      <c r="E31" s="10"/>
    </row>
    <row r="32" spans="1:5" x14ac:dyDescent="0.25">
      <c r="A32" s="11" t="s">
        <v>35</v>
      </c>
      <c r="B32" s="201" t="s">
        <v>1481</v>
      </c>
      <c r="C32" s="202"/>
      <c r="D32" s="203"/>
      <c r="E32" s="10"/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28708951.800000001</v>
      </c>
    </row>
    <row r="41" spans="1:5" x14ac:dyDescent="0.25">
      <c r="A41" s="6" t="s">
        <v>46</v>
      </c>
      <c r="B41" s="225" t="s">
        <v>1581</v>
      </c>
      <c r="C41" s="226"/>
      <c r="D41" s="227"/>
      <c r="E41" s="18">
        <v>36244</v>
      </c>
    </row>
    <row r="42" spans="1:5" x14ac:dyDescent="0.25">
      <c r="A42" s="6"/>
      <c r="B42" s="201" t="s">
        <v>1582</v>
      </c>
      <c r="C42" s="202"/>
      <c r="D42" s="203"/>
      <c r="E42" s="19">
        <v>500</v>
      </c>
    </row>
    <row r="43" spans="1:5" x14ac:dyDescent="0.25">
      <c r="A43" s="6"/>
      <c r="B43" s="201" t="s">
        <v>1583</v>
      </c>
      <c r="C43" s="202"/>
      <c r="D43" s="203"/>
      <c r="E43" s="10">
        <v>35744</v>
      </c>
    </row>
    <row r="44" spans="1:5" x14ac:dyDescent="0.25">
      <c r="A44" s="6"/>
      <c r="B44" s="234" t="s">
        <v>0</v>
      </c>
      <c r="C44" s="235"/>
      <c r="D44" s="236"/>
      <c r="E44" s="19" t="s">
        <v>0</v>
      </c>
    </row>
    <row r="45" spans="1:5" x14ac:dyDescent="0.25">
      <c r="A45" s="6"/>
      <c r="B45" s="219" t="s">
        <v>0</v>
      </c>
      <c r="C45" s="220"/>
      <c r="D45" s="221"/>
      <c r="E45" s="10" t="s">
        <v>0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1584</v>
      </c>
      <c r="C57" s="229"/>
      <c r="D57" s="230"/>
      <c r="E57" s="20">
        <f>-E41+E40</f>
        <v>28672707.800000001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K14" sqref="K14"/>
    </sheetView>
  </sheetViews>
  <sheetFormatPr defaultRowHeight="15" x14ac:dyDescent="0.25"/>
  <cols>
    <col min="2" max="2" width="16" customWidth="1"/>
    <col min="3" max="3" width="15.28515625" customWidth="1"/>
    <col min="4" max="4" width="12.28515625" customWidth="1"/>
    <col min="5" max="5" width="20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1571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1572</v>
      </c>
      <c r="C7" s="211"/>
      <c r="D7" s="212"/>
      <c r="E7" s="7">
        <v>22687186.079999998</v>
      </c>
    </row>
    <row r="8" spans="1:5" x14ac:dyDescent="0.25">
      <c r="A8" s="6" t="s">
        <v>9</v>
      </c>
      <c r="B8" s="213" t="s">
        <v>1573</v>
      </c>
      <c r="C8" s="214"/>
      <c r="D8" s="215"/>
      <c r="E8" s="8">
        <v>3150</v>
      </c>
    </row>
    <row r="9" spans="1:5" x14ac:dyDescent="0.25">
      <c r="A9" s="9">
        <v>2.1</v>
      </c>
      <c r="B9" s="201" t="s">
        <v>1548</v>
      </c>
      <c r="C9" s="202"/>
      <c r="D9" s="203"/>
      <c r="E9" s="10"/>
    </row>
    <row r="10" spans="1:5" x14ac:dyDescent="0.25">
      <c r="A10" s="9">
        <v>2.2000000000000002</v>
      </c>
      <c r="B10" s="201" t="s">
        <v>1567</v>
      </c>
      <c r="C10" s="202"/>
      <c r="D10" s="203"/>
      <c r="E10" s="10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1549</v>
      </c>
      <c r="C12" s="202"/>
      <c r="D12" s="203"/>
      <c r="E12" s="10"/>
    </row>
    <row r="13" spans="1:5" x14ac:dyDescent="0.25">
      <c r="A13" s="9">
        <v>2.4</v>
      </c>
      <c r="B13" s="201" t="s">
        <v>1560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1444</v>
      </c>
      <c r="C16" s="202"/>
      <c r="D16" s="203"/>
      <c r="E16" s="10"/>
    </row>
    <row r="17" spans="1:5" x14ac:dyDescent="0.25">
      <c r="A17" s="9">
        <v>2.8</v>
      </c>
      <c r="B17" s="201" t="s">
        <v>1551</v>
      </c>
      <c r="C17" s="202"/>
      <c r="D17" s="203"/>
      <c r="E17" s="10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1552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1489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3150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1467</v>
      </c>
      <c r="C31" s="202"/>
      <c r="D31" s="203"/>
      <c r="E31" s="10"/>
    </row>
    <row r="32" spans="1:5" x14ac:dyDescent="0.25">
      <c r="A32" s="11" t="s">
        <v>35</v>
      </c>
      <c r="B32" s="201" t="s">
        <v>1481</v>
      </c>
      <c r="C32" s="202"/>
      <c r="D32" s="203"/>
      <c r="E32" s="10"/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22690336.079999998</v>
      </c>
    </row>
    <row r="41" spans="1:5" x14ac:dyDescent="0.25">
      <c r="A41" s="6" t="s">
        <v>46</v>
      </c>
      <c r="B41" s="225" t="s">
        <v>1574</v>
      </c>
      <c r="C41" s="226"/>
      <c r="D41" s="227"/>
      <c r="E41" s="18">
        <v>33275.94</v>
      </c>
    </row>
    <row r="42" spans="1:5" x14ac:dyDescent="0.25">
      <c r="A42" s="6"/>
      <c r="B42" s="201" t="s">
        <v>1575</v>
      </c>
      <c r="C42" s="202"/>
      <c r="D42" s="203"/>
      <c r="E42" s="19">
        <v>33275.94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34" t="s">
        <v>0</v>
      </c>
      <c r="C44" s="235"/>
      <c r="D44" s="236"/>
      <c r="E44" s="19" t="s">
        <v>0</v>
      </c>
    </row>
    <row r="45" spans="1:5" x14ac:dyDescent="0.25">
      <c r="A45" s="6"/>
      <c r="B45" s="219" t="s">
        <v>0</v>
      </c>
      <c r="C45" s="220"/>
      <c r="D45" s="221"/>
      <c r="E45" s="10" t="s">
        <v>0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1576</v>
      </c>
      <c r="C57" s="229"/>
      <c r="D57" s="230"/>
      <c r="E57" s="20">
        <f>-E41+E40</f>
        <v>22657060.139999997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J9" sqref="J9"/>
    </sheetView>
  </sheetViews>
  <sheetFormatPr defaultRowHeight="15" x14ac:dyDescent="0.25"/>
  <cols>
    <col min="2" max="2" width="22.42578125" customWidth="1"/>
    <col min="3" max="3" width="14.85546875" customWidth="1"/>
    <col min="4" max="4" width="12.28515625" customWidth="1"/>
    <col min="5" max="5" width="27.5703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1585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1565</v>
      </c>
      <c r="C7" s="211"/>
      <c r="D7" s="212"/>
      <c r="E7" s="7">
        <v>18176967.079999998</v>
      </c>
    </row>
    <row r="8" spans="1:5" x14ac:dyDescent="0.25">
      <c r="A8" s="6" t="s">
        <v>9</v>
      </c>
      <c r="B8" s="213" t="s">
        <v>1566</v>
      </c>
      <c r="C8" s="214"/>
      <c r="D8" s="215"/>
      <c r="E8" s="8">
        <v>4510219</v>
      </c>
    </row>
    <row r="9" spans="1:5" x14ac:dyDescent="0.25">
      <c r="A9" s="9">
        <v>2.1</v>
      </c>
      <c r="B9" s="201" t="s">
        <v>1548</v>
      </c>
      <c r="C9" s="202"/>
      <c r="D9" s="203"/>
      <c r="E9" s="10"/>
    </row>
    <row r="10" spans="1:5" x14ac:dyDescent="0.25">
      <c r="A10" s="9">
        <v>2.2000000000000002</v>
      </c>
      <c r="B10" s="201" t="s">
        <v>1567</v>
      </c>
      <c r="C10" s="202"/>
      <c r="D10" s="203"/>
      <c r="E10" s="10">
        <v>4186500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1549</v>
      </c>
      <c r="C12" s="202"/>
      <c r="D12" s="203"/>
      <c r="E12" s="10"/>
    </row>
    <row r="13" spans="1:5" x14ac:dyDescent="0.25">
      <c r="A13" s="9">
        <v>2.4</v>
      </c>
      <c r="B13" s="201" t="s">
        <v>1560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1568</v>
      </c>
      <c r="C14" s="202"/>
      <c r="D14" s="203"/>
      <c r="E14" s="10">
        <v>285125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1444</v>
      </c>
      <c r="C16" s="202"/>
      <c r="D16" s="203"/>
      <c r="E16" s="10"/>
    </row>
    <row r="17" spans="1:5" x14ac:dyDescent="0.25">
      <c r="A17" s="9">
        <v>2.8</v>
      </c>
      <c r="B17" s="201" t="s">
        <v>1551</v>
      </c>
      <c r="C17" s="202"/>
      <c r="D17" s="203"/>
      <c r="E17" s="10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1552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1489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>
        <v>35744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2850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1467</v>
      </c>
      <c r="C31" s="202"/>
      <c r="D31" s="203"/>
      <c r="E31" s="10"/>
    </row>
    <row r="32" spans="1:5" x14ac:dyDescent="0.25">
      <c r="A32" s="11" t="s">
        <v>35</v>
      </c>
      <c r="B32" s="201" t="s">
        <v>1481</v>
      </c>
      <c r="C32" s="202"/>
      <c r="D32" s="203"/>
      <c r="E32" s="10"/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22687186.079999998</v>
      </c>
    </row>
    <row r="41" spans="1:5" x14ac:dyDescent="0.25">
      <c r="A41" s="6" t="s">
        <v>46</v>
      </c>
      <c r="B41" s="225" t="s">
        <v>1569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34" t="s">
        <v>0</v>
      </c>
      <c r="C44" s="235"/>
      <c r="D44" s="236"/>
      <c r="E44" s="19" t="s">
        <v>0</v>
      </c>
    </row>
    <row r="45" spans="1:5" x14ac:dyDescent="0.25">
      <c r="A45" s="6"/>
      <c r="B45" s="219" t="s">
        <v>0</v>
      </c>
      <c r="C45" s="220"/>
      <c r="D45" s="221"/>
      <c r="E45" s="10" t="s">
        <v>0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1570</v>
      </c>
      <c r="C57" s="229"/>
      <c r="D57" s="230"/>
      <c r="E57" s="20">
        <f>-E41+E40</f>
        <v>22687186.079999998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H15" sqref="H15"/>
    </sheetView>
  </sheetViews>
  <sheetFormatPr defaultRowHeight="15" x14ac:dyDescent="0.25"/>
  <cols>
    <col min="2" max="2" width="15.7109375" customWidth="1"/>
    <col min="3" max="3" width="11.7109375" customWidth="1"/>
    <col min="4" max="4" width="13" customWidth="1"/>
    <col min="5" max="5" width="20.425781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2051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2052</v>
      </c>
      <c r="C7" s="211"/>
      <c r="D7" s="212"/>
      <c r="E7" s="7">
        <v>36259981.909999996</v>
      </c>
    </row>
    <row r="8" spans="1:5" x14ac:dyDescent="0.25">
      <c r="A8" s="6" t="s">
        <v>9</v>
      </c>
      <c r="B8" s="213" t="s">
        <v>2053</v>
      </c>
      <c r="C8" s="214"/>
      <c r="D8" s="215"/>
      <c r="E8" s="8">
        <v>31279412.5</v>
      </c>
    </row>
    <row r="9" spans="1:5" x14ac:dyDescent="0.25">
      <c r="A9" s="9">
        <v>2.1</v>
      </c>
      <c r="B9" s="201" t="s">
        <v>2036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2037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2054</v>
      </c>
      <c r="C13" s="202"/>
      <c r="D13" s="203"/>
      <c r="E13" s="10">
        <v>31276962.5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2038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2450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2029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67539394.409999996</v>
      </c>
    </row>
    <row r="41" spans="1:5" x14ac:dyDescent="0.25">
      <c r="A41" s="6" t="s">
        <v>46</v>
      </c>
      <c r="B41" s="225" t="s">
        <v>2055</v>
      </c>
      <c r="C41" s="226"/>
      <c r="D41" s="227"/>
      <c r="E41" s="18">
        <v>23200</v>
      </c>
    </row>
    <row r="42" spans="1:5" x14ac:dyDescent="0.25">
      <c r="A42" s="6"/>
      <c r="B42" s="201" t="s">
        <v>2056</v>
      </c>
      <c r="C42" s="202"/>
      <c r="D42" s="203"/>
      <c r="E42" s="19">
        <v>400</v>
      </c>
    </row>
    <row r="43" spans="1:5" x14ac:dyDescent="0.25">
      <c r="A43" s="6"/>
      <c r="B43" s="201" t="s">
        <v>2057</v>
      </c>
      <c r="C43" s="202"/>
      <c r="D43" s="203"/>
      <c r="E43" s="19">
        <v>22800</v>
      </c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2058</v>
      </c>
      <c r="C57" s="229"/>
      <c r="D57" s="230"/>
      <c r="E57" s="20">
        <f>-E41+E40</f>
        <v>67516194.409999996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L15" sqref="L15"/>
    </sheetView>
  </sheetViews>
  <sheetFormatPr defaultRowHeight="15" x14ac:dyDescent="0.25"/>
  <cols>
    <col min="2" max="2" width="15.42578125" customWidth="1"/>
    <col min="3" max="3" width="13.7109375" customWidth="1"/>
    <col min="4" max="4" width="14.85546875" customWidth="1"/>
    <col min="5" max="5" width="20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1557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1558</v>
      </c>
      <c r="C7" s="211"/>
      <c r="D7" s="212"/>
      <c r="E7" s="7">
        <v>16778542.140000001</v>
      </c>
    </row>
    <row r="8" spans="1:5" x14ac:dyDescent="0.25">
      <c r="A8" s="6" t="s">
        <v>9</v>
      </c>
      <c r="B8" s="213" t="s">
        <v>1559</v>
      </c>
      <c r="C8" s="214"/>
      <c r="D8" s="215"/>
      <c r="E8" s="8">
        <v>1434990.25</v>
      </c>
    </row>
    <row r="9" spans="1:5" x14ac:dyDescent="0.25">
      <c r="A9" s="9">
        <v>2.1</v>
      </c>
      <c r="B9" s="201" t="s">
        <v>1548</v>
      </c>
      <c r="C9" s="202"/>
      <c r="D9" s="203"/>
      <c r="E9" s="10"/>
    </row>
    <row r="10" spans="1:5" x14ac:dyDescent="0.25">
      <c r="A10" s="9">
        <v>2.2000000000000002</v>
      </c>
      <c r="B10" s="201" t="s">
        <v>1527</v>
      </c>
      <c r="C10" s="202"/>
      <c r="D10" s="203"/>
      <c r="E10" s="10"/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1549</v>
      </c>
      <c r="C12" s="202"/>
      <c r="D12" s="203"/>
      <c r="E12" s="10"/>
    </row>
    <row r="13" spans="1:5" x14ac:dyDescent="0.25">
      <c r="A13" s="9">
        <v>2.4</v>
      </c>
      <c r="B13" s="201" t="s">
        <v>1560</v>
      </c>
      <c r="C13" s="202"/>
      <c r="D13" s="203"/>
      <c r="E13" s="10">
        <v>516840.25</v>
      </c>
    </row>
    <row r="14" spans="1:5" x14ac:dyDescent="0.25">
      <c r="A14" s="9">
        <v>2.5</v>
      </c>
      <c r="B14" s="201" t="s">
        <v>1550</v>
      </c>
      <c r="C14" s="202"/>
      <c r="D14" s="203"/>
      <c r="E14" s="10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1444</v>
      </c>
      <c r="C16" s="202"/>
      <c r="D16" s="203"/>
      <c r="E16" s="10"/>
    </row>
    <row r="17" spans="1:5" x14ac:dyDescent="0.25">
      <c r="A17" s="9">
        <v>2.8</v>
      </c>
      <c r="B17" s="201" t="s">
        <v>1551</v>
      </c>
      <c r="C17" s="202"/>
      <c r="D17" s="203"/>
      <c r="E17" s="10">
        <v>0</v>
      </c>
    </row>
    <row r="18" spans="1:5" x14ac:dyDescent="0.25">
      <c r="A18" s="9">
        <v>2.9</v>
      </c>
      <c r="B18" s="201" t="s">
        <v>1561</v>
      </c>
      <c r="C18" s="202"/>
      <c r="D18" s="203"/>
      <c r="E18" s="10">
        <v>915750</v>
      </c>
    </row>
    <row r="19" spans="1:5" x14ac:dyDescent="0.25">
      <c r="A19" s="12">
        <v>2.1</v>
      </c>
      <c r="B19" s="201" t="s">
        <v>1552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1535</v>
      </c>
      <c r="C21" s="202"/>
      <c r="D21" s="203"/>
      <c r="E21" s="10"/>
    </row>
    <row r="22" spans="1:5" x14ac:dyDescent="0.25">
      <c r="A22" s="9">
        <v>2.13</v>
      </c>
      <c r="B22" s="216" t="s">
        <v>1489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2400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1309</v>
      </c>
      <c r="C27" s="202"/>
      <c r="D27" s="203"/>
      <c r="E27" s="10" t="s">
        <v>0</v>
      </c>
    </row>
    <row r="28" spans="1:5" x14ac:dyDescent="0.25">
      <c r="A28" s="9">
        <v>2.19</v>
      </c>
      <c r="B28" s="201" t="s">
        <v>1553</v>
      </c>
      <c r="C28" s="202"/>
      <c r="D28" s="203"/>
      <c r="E28" s="10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1081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1467</v>
      </c>
      <c r="C31" s="202"/>
      <c r="D31" s="203"/>
      <c r="E31" s="10"/>
    </row>
    <row r="32" spans="1:5" x14ac:dyDescent="0.25">
      <c r="A32" s="11" t="s">
        <v>35</v>
      </c>
      <c r="B32" s="201" t="s">
        <v>1481</v>
      </c>
      <c r="C32" s="202"/>
      <c r="D32" s="203"/>
      <c r="E32" s="10"/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/>
    </row>
    <row r="36" spans="1:5" x14ac:dyDescent="0.25">
      <c r="A36" s="11" t="s">
        <v>42</v>
      </c>
      <c r="B36" s="201" t="s">
        <v>886</v>
      </c>
      <c r="C36" s="202"/>
      <c r="D36" s="203"/>
      <c r="E36" s="10"/>
    </row>
    <row r="37" spans="1:5" x14ac:dyDescent="0.25">
      <c r="A37" s="11">
        <v>2.2799999999999998</v>
      </c>
      <c r="B37" s="222" t="s">
        <v>1129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1468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18213532.390000001</v>
      </c>
    </row>
    <row r="41" spans="1:5" x14ac:dyDescent="0.25">
      <c r="A41" s="6" t="s">
        <v>46</v>
      </c>
      <c r="B41" s="225" t="s">
        <v>1562</v>
      </c>
      <c r="C41" s="226"/>
      <c r="D41" s="227"/>
      <c r="E41" s="18">
        <v>36565.31</v>
      </c>
    </row>
    <row r="42" spans="1:5" x14ac:dyDescent="0.25">
      <c r="A42" s="6"/>
      <c r="B42" s="201" t="s">
        <v>1563</v>
      </c>
      <c r="C42" s="202"/>
      <c r="D42" s="203"/>
      <c r="E42" s="19">
        <v>36565.31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34" t="s">
        <v>0</v>
      </c>
      <c r="C44" s="235"/>
      <c r="D44" s="236"/>
      <c r="E44" s="19" t="s">
        <v>0</v>
      </c>
    </row>
    <row r="45" spans="1:5" x14ac:dyDescent="0.25">
      <c r="A45" s="6"/>
      <c r="B45" s="219" t="s">
        <v>0</v>
      </c>
      <c r="C45" s="220"/>
      <c r="D45" s="221"/>
      <c r="E45" s="10" t="s">
        <v>0</v>
      </c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1564</v>
      </c>
      <c r="C57" s="229"/>
      <c r="D57" s="230"/>
      <c r="E57" s="20">
        <f>-E41+E40</f>
        <v>18176967.080000002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workbookViewId="0">
      <selection activeCell="J10" sqref="J10"/>
    </sheetView>
  </sheetViews>
  <sheetFormatPr defaultRowHeight="15" x14ac:dyDescent="0.25"/>
  <cols>
    <col min="2" max="2" width="18" customWidth="1"/>
    <col min="3" max="3" width="15" customWidth="1"/>
    <col min="4" max="4" width="13.28515625" customWidth="1"/>
    <col min="5" max="5" width="23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04" t="s">
        <v>2</v>
      </c>
      <c r="B3" s="205"/>
      <c r="C3" s="2" t="s">
        <v>1545</v>
      </c>
      <c r="D3" s="206" t="s">
        <v>4</v>
      </c>
      <c r="E3" s="207"/>
    </row>
    <row r="4" spans="1:5" x14ac:dyDescent="0.25">
      <c r="A4" s="3"/>
      <c r="B4" s="4"/>
      <c r="C4" s="4"/>
      <c r="D4" s="4"/>
    </row>
    <row r="5" spans="1:5" x14ac:dyDescent="0.25">
      <c r="A5" s="208" t="s">
        <v>5</v>
      </c>
      <c r="B5" s="209"/>
      <c r="C5" s="209"/>
      <c r="D5" s="209"/>
      <c r="E5" s="5" t="s">
        <v>6</v>
      </c>
    </row>
    <row r="6" spans="1:5" x14ac:dyDescent="0.25">
      <c r="A6" s="6" t="s">
        <v>7</v>
      </c>
      <c r="B6" s="210" t="s">
        <v>1546</v>
      </c>
      <c r="C6" s="211"/>
      <c r="D6" s="212"/>
      <c r="E6" s="7">
        <v>15942287.630000001</v>
      </c>
    </row>
    <row r="7" spans="1:5" x14ac:dyDescent="0.25">
      <c r="A7" s="6" t="s">
        <v>9</v>
      </c>
      <c r="B7" s="213" t="s">
        <v>1547</v>
      </c>
      <c r="C7" s="214"/>
      <c r="D7" s="215"/>
      <c r="E7" s="8">
        <v>3493675</v>
      </c>
    </row>
    <row r="8" spans="1:5" x14ac:dyDescent="0.25">
      <c r="A8" s="9">
        <v>2.1</v>
      </c>
      <c r="B8" s="201" t="s">
        <v>1548</v>
      </c>
      <c r="C8" s="202"/>
      <c r="D8" s="203"/>
      <c r="E8" s="10"/>
    </row>
    <row r="9" spans="1:5" x14ac:dyDescent="0.25">
      <c r="A9" s="9">
        <v>2.2000000000000002</v>
      </c>
      <c r="B9" s="201" t="s">
        <v>1527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1549</v>
      </c>
      <c r="C11" s="202"/>
      <c r="D11" s="203"/>
      <c r="E11" s="10"/>
    </row>
    <row r="12" spans="1:5" x14ac:dyDescent="0.25">
      <c r="A12" s="9">
        <v>2.4</v>
      </c>
      <c r="B12" s="201" t="s">
        <v>1458</v>
      </c>
      <c r="C12" s="202"/>
      <c r="D12" s="203"/>
      <c r="E12" s="10"/>
    </row>
    <row r="13" spans="1:5" x14ac:dyDescent="0.25">
      <c r="A13" s="9">
        <v>2.5</v>
      </c>
      <c r="B13" s="201" t="s">
        <v>1550</v>
      </c>
      <c r="C13" s="202"/>
      <c r="D13" s="203"/>
      <c r="E13" s="10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1444</v>
      </c>
      <c r="C15" s="202"/>
      <c r="D15" s="203"/>
      <c r="E15" s="10"/>
    </row>
    <row r="16" spans="1:5" x14ac:dyDescent="0.25">
      <c r="A16" s="9">
        <v>2.8</v>
      </c>
      <c r="B16" s="201" t="s">
        <v>1551</v>
      </c>
      <c r="C16" s="202"/>
      <c r="D16" s="203"/>
      <c r="E16" s="10">
        <v>0</v>
      </c>
    </row>
    <row r="17" spans="1:5" x14ac:dyDescent="0.25">
      <c r="A17" s="9">
        <v>2.9</v>
      </c>
      <c r="B17" s="201" t="s">
        <v>1520</v>
      </c>
      <c r="C17" s="202"/>
      <c r="D17" s="203"/>
      <c r="E17" s="10"/>
    </row>
    <row r="18" spans="1:5" x14ac:dyDescent="0.25">
      <c r="A18" s="12">
        <v>2.1</v>
      </c>
      <c r="B18" s="201" t="s">
        <v>1552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1535</v>
      </c>
      <c r="C20" s="202"/>
      <c r="D20" s="203"/>
      <c r="E20" s="10"/>
    </row>
    <row r="21" spans="1:5" x14ac:dyDescent="0.25">
      <c r="A21" s="9">
        <v>2.13</v>
      </c>
      <c r="B21" s="216" t="s">
        <v>1489</v>
      </c>
      <c r="C21" s="217"/>
      <c r="D21" s="218"/>
      <c r="E21" s="10"/>
    </row>
    <row r="22" spans="1:5" x14ac:dyDescent="0.25">
      <c r="A22" s="9">
        <v>2.14</v>
      </c>
      <c r="B22" s="216" t="s">
        <v>25</v>
      </c>
      <c r="C22" s="217"/>
      <c r="D22" s="21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1309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1553</v>
      </c>
      <c r="C27" s="202"/>
      <c r="D27" s="203"/>
      <c r="E27" s="10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1081</v>
      </c>
      <c r="C29" s="202"/>
      <c r="D29" s="203"/>
      <c r="E29" s="10" t="s">
        <v>0</v>
      </c>
    </row>
    <row r="30" spans="1:5" x14ac:dyDescent="0.25">
      <c r="A30" s="9">
        <v>2.2200000000000002</v>
      </c>
      <c r="B30" s="201" t="s">
        <v>1467</v>
      </c>
      <c r="C30" s="202"/>
      <c r="D30" s="203"/>
      <c r="E30" s="10"/>
    </row>
    <row r="31" spans="1:5" x14ac:dyDescent="0.25">
      <c r="A31" s="11" t="s">
        <v>35</v>
      </c>
      <c r="B31" s="201" t="s">
        <v>1481</v>
      </c>
      <c r="C31" s="202"/>
      <c r="D31" s="203"/>
      <c r="E31" s="10"/>
    </row>
    <row r="32" spans="1:5" x14ac:dyDescent="0.25">
      <c r="A32" s="16" t="s">
        <v>37</v>
      </c>
      <c r="B32" s="201" t="s">
        <v>1511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1528</v>
      </c>
      <c r="C34" s="202"/>
      <c r="D34" s="203"/>
      <c r="E34" s="10"/>
    </row>
    <row r="35" spans="1:5" x14ac:dyDescent="0.25">
      <c r="A35" s="11" t="s">
        <v>42</v>
      </c>
      <c r="B35" s="201" t="s">
        <v>886</v>
      </c>
      <c r="C35" s="202"/>
      <c r="D35" s="203"/>
      <c r="E35" s="10"/>
    </row>
    <row r="36" spans="1:5" x14ac:dyDescent="0.25">
      <c r="A36" s="11">
        <v>2.2799999999999998</v>
      </c>
      <c r="B36" s="222" t="s">
        <v>1129</v>
      </c>
      <c r="C36" s="223"/>
      <c r="D36" s="224"/>
      <c r="E36" s="10" t="s">
        <v>0</v>
      </c>
    </row>
    <row r="37" spans="1:5" x14ac:dyDescent="0.25">
      <c r="A37" s="11">
        <v>2.29</v>
      </c>
      <c r="B37" s="222" t="s">
        <v>1468</v>
      </c>
      <c r="C37" s="223"/>
      <c r="D37" s="224"/>
      <c r="E37" s="10"/>
    </row>
    <row r="38" spans="1:5" x14ac:dyDescent="0.25">
      <c r="A38" s="11">
        <v>2.2999999999999998</v>
      </c>
      <c r="B38" s="201" t="s">
        <v>43</v>
      </c>
      <c r="C38" s="202"/>
      <c r="D38" s="203"/>
      <c r="E38" s="10"/>
    </row>
    <row r="39" spans="1:5" x14ac:dyDescent="0.25">
      <c r="A39" s="6" t="s">
        <v>44</v>
      </c>
      <c r="B39" s="210" t="s">
        <v>45</v>
      </c>
      <c r="C39" s="211"/>
      <c r="D39" s="212"/>
      <c r="E39" s="17">
        <f>+E7+E6</f>
        <v>19435962.630000003</v>
      </c>
    </row>
    <row r="40" spans="1:5" x14ac:dyDescent="0.25">
      <c r="A40" s="6" t="s">
        <v>46</v>
      </c>
      <c r="B40" s="225" t="s">
        <v>1554</v>
      </c>
      <c r="C40" s="226"/>
      <c r="D40" s="227"/>
      <c r="E40" s="18">
        <v>2657420.4900000002</v>
      </c>
    </row>
    <row r="41" spans="1:5" x14ac:dyDescent="0.25">
      <c r="A41" s="6"/>
      <c r="B41" s="201" t="s">
        <v>1555</v>
      </c>
      <c r="C41" s="202"/>
      <c r="D41" s="203"/>
      <c r="E41" s="19">
        <v>2657420.4900000002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34" t="s">
        <v>0</v>
      </c>
      <c r="C43" s="235"/>
      <c r="D43" s="236"/>
      <c r="E43" s="19" t="s">
        <v>0</v>
      </c>
    </row>
    <row r="44" spans="1:5" x14ac:dyDescent="0.25">
      <c r="A44" s="6"/>
      <c r="B44" s="219" t="s">
        <v>0</v>
      </c>
      <c r="C44" s="220"/>
      <c r="D44" s="221"/>
      <c r="E44" s="10" t="s">
        <v>0</v>
      </c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 t="s">
        <v>0</v>
      </c>
      <c r="C54" s="202"/>
      <c r="D54" s="203"/>
      <c r="E54" s="10" t="s">
        <v>0</v>
      </c>
    </row>
    <row r="55" spans="1:5" x14ac:dyDescent="0.25">
      <c r="A55" s="6"/>
      <c r="B55" s="231" t="s">
        <v>0</v>
      </c>
      <c r="C55" s="232"/>
      <c r="D55" s="233"/>
      <c r="E55" s="10" t="s">
        <v>0</v>
      </c>
    </row>
    <row r="56" spans="1:5" x14ac:dyDescent="0.25">
      <c r="A56" s="6" t="s">
        <v>0</v>
      </c>
      <c r="B56" s="228" t="s">
        <v>1556</v>
      </c>
      <c r="C56" s="229"/>
      <c r="D56" s="230"/>
      <c r="E56" s="20">
        <f>-E40+E39</f>
        <v>16778542.140000001</v>
      </c>
    </row>
  </sheetData>
  <mergeCells count="54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H9" sqref="H9"/>
    </sheetView>
  </sheetViews>
  <sheetFormatPr defaultRowHeight="15" x14ac:dyDescent="0.25"/>
  <cols>
    <col min="3" max="3" width="11.42578125" customWidth="1"/>
    <col min="4" max="4" width="16.28515625" customWidth="1"/>
    <col min="5" max="5" width="20" customWidth="1"/>
  </cols>
  <sheetData>
    <row r="1" spans="1:5" x14ac:dyDescent="0.25">
      <c r="A1" t="s">
        <v>0</v>
      </c>
      <c r="B1" s="1" t="s">
        <v>1</v>
      </c>
      <c r="C1" s="1"/>
      <c r="D1" s="1"/>
      <c r="E1" s="1"/>
    </row>
    <row r="2" spans="1:5" x14ac:dyDescent="0.25">
      <c r="A2" s="204" t="s">
        <v>2</v>
      </c>
      <c r="B2" s="205"/>
      <c r="C2" s="2" t="s">
        <v>1539</v>
      </c>
      <c r="D2" s="206" t="s">
        <v>4</v>
      </c>
      <c r="E2" s="207"/>
    </row>
    <row r="3" spans="1:5" x14ac:dyDescent="0.25">
      <c r="A3" s="3"/>
      <c r="B3" s="4"/>
      <c r="C3" s="4"/>
      <c r="D3" s="4"/>
    </row>
    <row r="4" spans="1:5" x14ac:dyDescent="0.25">
      <c r="A4" s="208" t="s">
        <v>5</v>
      </c>
      <c r="B4" s="209"/>
      <c r="C4" s="209"/>
      <c r="D4" s="209"/>
      <c r="E4" s="5" t="s">
        <v>6</v>
      </c>
    </row>
    <row r="5" spans="1:5" x14ac:dyDescent="0.25">
      <c r="A5" s="6" t="s">
        <v>7</v>
      </c>
      <c r="B5" s="210" t="s">
        <v>1540</v>
      </c>
      <c r="C5" s="211"/>
      <c r="D5" s="212"/>
      <c r="E5" s="7">
        <v>9072112.3000000007</v>
      </c>
    </row>
    <row r="6" spans="1:5" x14ac:dyDescent="0.25">
      <c r="A6" s="6" t="s">
        <v>9</v>
      </c>
      <c r="B6" s="213" t="s">
        <v>1541</v>
      </c>
      <c r="C6" s="214"/>
      <c r="D6" s="215"/>
      <c r="E6" s="8">
        <v>2050</v>
      </c>
    </row>
    <row r="7" spans="1:5" x14ac:dyDescent="0.25">
      <c r="A7" s="9">
        <v>2.1</v>
      </c>
      <c r="B7" s="201" t="s">
        <v>1479</v>
      </c>
      <c r="C7" s="202"/>
      <c r="D7" s="203"/>
      <c r="E7" s="10"/>
    </row>
    <row r="8" spans="1:5" x14ac:dyDescent="0.25">
      <c r="A8" s="9">
        <v>2.2000000000000002</v>
      </c>
      <c r="B8" s="201" t="s">
        <v>1527</v>
      </c>
      <c r="C8" s="202"/>
      <c r="D8" s="203"/>
      <c r="E8" s="10"/>
    </row>
    <row r="9" spans="1:5" x14ac:dyDescent="0.25">
      <c r="A9" s="11">
        <v>2.2999999999999998</v>
      </c>
      <c r="B9" s="201" t="s">
        <v>13</v>
      </c>
      <c r="C9" s="202"/>
      <c r="D9" s="203"/>
      <c r="E9" s="10" t="s">
        <v>0</v>
      </c>
    </row>
    <row r="10" spans="1:5" x14ac:dyDescent="0.25">
      <c r="A10" s="11">
        <v>2.4</v>
      </c>
      <c r="B10" s="201" t="s">
        <v>1480</v>
      </c>
      <c r="C10" s="202"/>
      <c r="D10" s="203"/>
      <c r="E10" s="10"/>
    </row>
    <row r="11" spans="1:5" x14ac:dyDescent="0.25">
      <c r="A11" s="9">
        <v>2.4</v>
      </c>
      <c r="B11" s="201" t="s">
        <v>1458</v>
      </c>
      <c r="C11" s="202"/>
      <c r="D11" s="203"/>
      <c r="E11" s="10"/>
    </row>
    <row r="12" spans="1:5" x14ac:dyDescent="0.25">
      <c r="A12" s="9">
        <v>2.5</v>
      </c>
      <c r="B12" s="201" t="s">
        <v>1393</v>
      </c>
      <c r="C12" s="202"/>
      <c r="D12" s="203"/>
      <c r="E12" s="10"/>
    </row>
    <row r="13" spans="1:5" x14ac:dyDescent="0.25">
      <c r="A13" s="9">
        <v>2.6</v>
      </c>
      <c r="B13" s="201" t="s">
        <v>17</v>
      </c>
      <c r="C13" s="202"/>
      <c r="D13" s="203"/>
      <c r="E13" s="10"/>
    </row>
    <row r="14" spans="1:5" x14ac:dyDescent="0.25">
      <c r="A14" s="9">
        <v>2.7</v>
      </c>
      <c r="B14" s="201" t="s">
        <v>1444</v>
      </c>
      <c r="C14" s="202"/>
      <c r="D14" s="203"/>
      <c r="E14" s="10"/>
    </row>
    <row r="15" spans="1:5" x14ac:dyDescent="0.25">
      <c r="A15" s="9">
        <v>2.8</v>
      </c>
      <c r="B15" s="201" t="s">
        <v>19</v>
      </c>
      <c r="C15" s="202"/>
      <c r="D15" s="203"/>
      <c r="E15" s="10"/>
    </row>
    <row r="16" spans="1:5" x14ac:dyDescent="0.25">
      <c r="A16" s="9">
        <v>2.9</v>
      </c>
      <c r="B16" s="201" t="s">
        <v>1520</v>
      </c>
      <c r="C16" s="202"/>
      <c r="D16" s="203"/>
      <c r="E16" s="10"/>
    </row>
    <row r="17" spans="1:5" x14ac:dyDescent="0.25">
      <c r="A17" s="12">
        <v>2.1</v>
      </c>
      <c r="B17" s="201" t="s">
        <v>1466</v>
      </c>
      <c r="C17" s="202"/>
      <c r="D17" s="203"/>
      <c r="E17" s="10"/>
    </row>
    <row r="18" spans="1:5" x14ac:dyDescent="0.25">
      <c r="A18" s="9">
        <v>2.11</v>
      </c>
      <c r="B18" s="201" t="s">
        <v>22</v>
      </c>
      <c r="C18" s="202"/>
      <c r="D18" s="203"/>
      <c r="E18" s="10" t="s">
        <v>0</v>
      </c>
    </row>
    <row r="19" spans="1:5" x14ac:dyDescent="0.25">
      <c r="A19" s="9">
        <v>2.12</v>
      </c>
      <c r="B19" s="201" t="s">
        <v>1535</v>
      </c>
      <c r="C19" s="202"/>
      <c r="D19" s="203"/>
      <c r="E19" s="10"/>
    </row>
    <row r="20" spans="1:5" x14ac:dyDescent="0.25">
      <c r="A20" s="9">
        <v>2.13</v>
      </c>
      <c r="B20" s="216" t="s">
        <v>1489</v>
      </c>
      <c r="C20" s="217"/>
      <c r="D20" s="218"/>
      <c r="E20" s="10"/>
    </row>
    <row r="21" spans="1:5" x14ac:dyDescent="0.25">
      <c r="A21" s="9">
        <v>2.14</v>
      </c>
      <c r="B21" s="216" t="s">
        <v>25</v>
      </c>
      <c r="C21" s="217"/>
      <c r="D21" s="218"/>
      <c r="E21" s="10" t="s">
        <v>0</v>
      </c>
    </row>
    <row r="22" spans="1:5" x14ac:dyDescent="0.25">
      <c r="A22" s="9">
        <v>2.15</v>
      </c>
      <c r="B22" s="201" t="s">
        <v>26</v>
      </c>
      <c r="C22" s="202"/>
      <c r="D22" s="203"/>
      <c r="E22" s="10">
        <v>2050</v>
      </c>
    </row>
    <row r="23" spans="1:5" x14ac:dyDescent="0.25">
      <c r="A23" s="9">
        <v>2.16</v>
      </c>
      <c r="B23" s="201" t="s">
        <v>27</v>
      </c>
      <c r="C23" s="202"/>
      <c r="D23" s="203"/>
      <c r="E23" s="10"/>
    </row>
    <row r="24" spans="1:5" x14ac:dyDescent="0.25">
      <c r="A24" s="9">
        <v>2.17</v>
      </c>
      <c r="B24" s="201" t="s">
        <v>28</v>
      </c>
      <c r="C24" s="202"/>
      <c r="D24" s="203"/>
      <c r="E24" s="10" t="s">
        <v>0</v>
      </c>
    </row>
    <row r="25" spans="1:5" x14ac:dyDescent="0.25">
      <c r="A25" s="9">
        <v>2.1800000000000002</v>
      </c>
      <c r="B25" s="201" t="s">
        <v>1309</v>
      </c>
      <c r="C25" s="202"/>
      <c r="D25" s="203"/>
      <c r="E25" s="10" t="s">
        <v>0</v>
      </c>
    </row>
    <row r="26" spans="1:5" x14ac:dyDescent="0.25">
      <c r="A26" s="9">
        <v>2.19</v>
      </c>
      <c r="B26" s="201" t="s">
        <v>1205</v>
      </c>
      <c r="C26" s="202"/>
      <c r="D26" s="203"/>
      <c r="E26" s="10" t="s">
        <v>0</v>
      </c>
    </row>
    <row r="27" spans="1:5" x14ac:dyDescent="0.25">
      <c r="A27" s="9">
        <v>2.2000000000000002</v>
      </c>
      <c r="B27" s="201" t="s">
        <v>31</v>
      </c>
      <c r="C27" s="202"/>
      <c r="D27" s="203"/>
      <c r="E27" s="10" t="s">
        <v>0</v>
      </c>
    </row>
    <row r="28" spans="1:5" x14ac:dyDescent="0.25">
      <c r="A28" s="11" t="s">
        <v>32</v>
      </c>
      <c r="B28" s="201" t="s">
        <v>1081</v>
      </c>
      <c r="C28" s="202"/>
      <c r="D28" s="203"/>
      <c r="E28" s="10" t="s">
        <v>0</v>
      </c>
    </row>
    <row r="29" spans="1:5" x14ac:dyDescent="0.25">
      <c r="A29" s="9">
        <v>2.2200000000000002</v>
      </c>
      <c r="B29" s="201" t="s">
        <v>1467</v>
      </c>
      <c r="C29" s="202"/>
      <c r="D29" s="203"/>
      <c r="E29" s="10"/>
    </row>
    <row r="30" spans="1:5" x14ac:dyDescent="0.25">
      <c r="A30" s="11" t="s">
        <v>35</v>
      </c>
      <c r="B30" s="201" t="s">
        <v>1481</v>
      </c>
      <c r="C30" s="202"/>
      <c r="D30" s="203"/>
      <c r="E30" s="10"/>
    </row>
    <row r="31" spans="1:5" x14ac:dyDescent="0.25">
      <c r="A31" s="16" t="s">
        <v>37</v>
      </c>
      <c r="B31" s="201" t="s">
        <v>1511</v>
      </c>
      <c r="C31" s="202"/>
      <c r="D31" s="203"/>
      <c r="E31" s="10"/>
    </row>
    <row r="32" spans="1:5" x14ac:dyDescent="0.25">
      <c r="A32" s="11" t="s">
        <v>38</v>
      </c>
      <c r="B32" s="201" t="s">
        <v>39</v>
      </c>
      <c r="C32" s="202"/>
      <c r="D32" s="203"/>
      <c r="E32" s="10" t="s">
        <v>0</v>
      </c>
    </row>
    <row r="33" spans="1:5" x14ac:dyDescent="0.25">
      <c r="A33" s="11" t="s">
        <v>40</v>
      </c>
      <c r="B33" s="201" t="s">
        <v>1528</v>
      </c>
      <c r="C33" s="202"/>
      <c r="D33" s="203"/>
      <c r="E33" s="10"/>
    </row>
    <row r="34" spans="1:5" x14ac:dyDescent="0.25">
      <c r="A34" s="11" t="s">
        <v>42</v>
      </c>
      <c r="B34" s="201" t="s">
        <v>886</v>
      </c>
      <c r="C34" s="202"/>
      <c r="D34" s="203"/>
      <c r="E34" s="10"/>
    </row>
    <row r="35" spans="1:5" x14ac:dyDescent="0.25">
      <c r="A35" s="11">
        <v>2.2799999999999998</v>
      </c>
      <c r="B35" s="222" t="s">
        <v>1129</v>
      </c>
      <c r="C35" s="223"/>
      <c r="D35" s="224"/>
      <c r="E35" s="10" t="s">
        <v>0</v>
      </c>
    </row>
    <row r="36" spans="1:5" x14ac:dyDescent="0.25">
      <c r="A36" s="11">
        <v>2.29</v>
      </c>
      <c r="B36" s="222" t="s">
        <v>1468</v>
      </c>
      <c r="C36" s="223"/>
      <c r="D36" s="224"/>
      <c r="E36" s="10"/>
    </row>
    <row r="37" spans="1:5" x14ac:dyDescent="0.25">
      <c r="A37" s="11">
        <v>2.2999999999999998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+E6+E5</f>
        <v>9074162.3000000007</v>
      </c>
    </row>
    <row r="39" spans="1:5" x14ac:dyDescent="0.25">
      <c r="A39" s="6" t="s">
        <v>46</v>
      </c>
      <c r="B39" s="225" t="s">
        <v>1542</v>
      </c>
      <c r="C39" s="226"/>
      <c r="D39" s="227"/>
      <c r="E39" s="18">
        <v>79754</v>
      </c>
    </row>
    <row r="40" spans="1:5" x14ac:dyDescent="0.25">
      <c r="A40" s="6"/>
      <c r="B40" s="201" t="s">
        <v>1543</v>
      </c>
      <c r="C40" s="202"/>
      <c r="D40" s="203"/>
      <c r="E40" s="19">
        <v>79754</v>
      </c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1544</v>
      </c>
      <c r="C55" s="229"/>
      <c r="D55" s="230"/>
      <c r="E55" s="20">
        <f>-E39+E38</f>
        <v>8994408.3000000007</v>
      </c>
    </row>
  </sheetData>
  <mergeCells count="54"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D7"/>
    <mergeCell ref="A2:B2"/>
    <mergeCell ref="D2:E2"/>
    <mergeCell ref="A4:D4"/>
    <mergeCell ref="B5:D5"/>
    <mergeCell ref="B6:D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6" workbookViewId="0">
      <selection activeCell="G9" sqref="G9"/>
    </sheetView>
  </sheetViews>
  <sheetFormatPr defaultRowHeight="15" x14ac:dyDescent="0.25"/>
  <cols>
    <col min="3" max="3" width="12.140625" customWidth="1"/>
    <col min="4" max="4" width="12.5703125" customWidth="1"/>
    <col min="5" max="5" width="23.140625" customWidth="1"/>
  </cols>
  <sheetData>
    <row r="1" spans="1:5" x14ac:dyDescent="0.25">
      <c r="A1" t="s">
        <v>0</v>
      </c>
      <c r="B1" s="1" t="s">
        <v>1</v>
      </c>
      <c r="C1" s="1"/>
      <c r="D1" s="1"/>
      <c r="E1" s="1"/>
    </row>
    <row r="2" spans="1:5" x14ac:dyDescent="0.25">
      <c r="A2" s="204" t="s">
        <v>2</v>
      </c>
      <c r="B2" s="205"/>
      <c r="C2" s="2" t="s">
        <v>1532</v>
      </c>
      <c r="D2" s="206" t="s">
        <v>4</v>
      </c>
      <c r="E2" s="207"/>
    </row>
    <row r="3" spans="1:5" x14ac:dyDescent="0.25">
      <c r="A3" s="3"/>
      <c r="B3" s="4"/>
      <c r="C3" s="4"/>
      <c r="D3" s="4"/>
    </row>
    <row r="4" spans="1:5" x14ac:dyDescent="0.25">
      <c r="A4" s="208" t="s">
        <v>5</v>
      </c>
      <c r="B4" s="209"/>
      <c r="C4" s="209"/>
      <c r="D4" s="209"/>
      <c r="E4" s="5" t="s">
        <v>6</v>
      </c>
    </row>
    <row r="5" spans="1:5" x14ac:dyDescent="0.25">
      <c r="A5" s="6" t="s">
        <v>7</v>
      </c>
      <c r="B5" s="210" t="s">
        <v>1533</v>
      </c>
      <c r="C5" s="211"/>
      <c r="D5" s="212"/>
      <c r="E5" s="7">
        <v>11505363.710000001</v>
      </c>
    </row>
    <row r="6" spans="1:5" x14ac:dyDescent="0.25">
      <c r="A6" s="6" t="s">
        <v>9</v>
      </c>
      <c r="B6" s="213" t="s">
        <v>1534</v>
      </c>
      <c r="C6" s="214"/>
      <c r="D6" s="215"/>
      <c r="E6" s="8">
        <v>81354</v>
      </c>
    </row>
    <row r="7" spans="1:5" x14ac:dyDescent="0.25">
      <c r="A7" s="9">
        <v>2.1</v>
      </c>
      <c r="B7" s="201" t="s">
        <v>1479</v>
      </c>
      <c r="C7" s="202"/>
      <c r="D7" s="203"/>
      <c r="E7" s="10"/>
    </row>
    <row r="8" spans="1:5" x14ac:dyDescent="0.25">
      <c r="A8" s="9">
        <v>2.2000000000000002</v>
      </c>
      <c r="B8" s="201" t="s">
        <v>1527</v>
      </c>
      <c r="C8" s="202"/>
      <c r="D8" s="203"/>
      <c r="E8" s="10"/>
    </row>
    <row r="9" spans="1:5" x14ac:dyDescent="0.25">
      <c r="A9" s="11">
        <v>2.2999999999999998</v>
      </c>
      <c r="B9" s="201" t="s">
        <v>13</v>
      </c>
      <c r="C9" s="202"/>
      <c r="D9" s="203"/>
      <c r="E9" s="10" t="s">
        <v>0</v>
      </c>
    </row>
    <row r="10" spans="1:5" x14ac:dyDescent="0.25">
      <c r="A10" s="11">
        <v>2.4</v>
      </c>
      <c r="B10" s="201" t="s">
        <v>1480</v>
      </c>
      <c r="C10" s="202"/>
      <c r="D10" s="203"/>
      <c r="E10" s="10"/>
    </row>
    <row r="11" spans="1:5" x14ac:dyDescent="0.25">
      <c r="A11" s="9">
        <v>2.4</v>
      </c>
      <c r="B11" s="201" t="s">
        <v>1458</v>
      </c>
      <c r="C11" s="202"/>
      <c r="D11" s="203"/>
      <c r="E11" s="10"/>
    </row>
    <row r="12" spans="1:5" x14ac:dyDescent="0.25">
      <c r="A12" s="9">
        <v>2.5</v>
      </c>
      <c r="B12" s="201" t="s">
        <v>1393</v>
      </c>
      <c r="C12" s="202"/>
      <c r="D12" s="203"/>
      <c r="E12" s="10"/>
    </row>
    <row r="13" spans="1:5" x14ac:dyDescent="0.25">
      <c r="A13" s="9">
        <v>2.6</v>
      </c>
      <c r="B13" s="201" t="s">
        <v>17</v>
      </c>
      <c r="C13" s="202"/>
      <c r="D13" s="203"/>
      <c r="E13" s="10"/>
    </row>
    <row r="14" spans="1:5" x14ac:dyDescent="0.25">
      <c r="A14" s="9">
        <v>2.7</v>
      </c>
      <c r="B14" s="201" t="s">
        <v>1444</v>
      </c>
      <c r="C14" s="202"/>
      <c r="D14" s="203"/>
      <c r="E14" s="10"/>
    </row>
    <row r="15" spans="1:5" x14ac:dyDescent="0.25">
      <c r="A15" s="9">
        <v>2.8</v>
      </c>
      <c r="B15" s="201" t="s">
        <v>19</v>
      </c>
      <c r="C15" s="202"/>
      <c r="D15" s="203"/>
      <c r="E15" s="10"/>
    </row>
    <row r="16" spans="1:5" x14ac:dyDescent="0.25">
      <c r="A16" s="9">
        <v>2.9</v>
      </c>
      <c r="B16" s="201" t="s">
        <v>1520</v>
      </c>
      <c r="C16" s="202"/>
      <c r="D16" s="203"/>
      <c r="E16" s="10"/>
    </row>
    <row r="17" spans="1:5" x14ac:dyDescent="0.25">
      <c r="A17" s="12">
        <v>2.1</v>
      </c>
      <c r="B17" s="201" t="s">
        <v>1466</v>
      </c>
      <c r="C17" s="202"/>
      <c r="D17" s="203"/>
      <c r="E17" s="10"/>
    </row>
    <row r="18" spans="1:5" x14ac:dyDescent="0.25">
      <c r="A18" s="9">
        <v>2.11</v>
      </c>
      <c r="B18" s="201" t="s">
        <v>22</v>
      </c>
      <c r="C18" s="202"/>
      <c r="D18" s="203"/>
      <c r="E18" s="10" t="s">
        <v>0</v>
      </c>
    </row>
    <row r="19" spans="1:5" x14ac:dyDescent="0.25">
      <c r="A19" s="9">
        <v>2.12</v>
      </c>
      <c r="B19" s="201" t="s">
        <v>1535</v>
      </c>
      <c r="C19" s="202"/>
      <c r="D19" s="203"/>
      <c r="E19" s="10">
        <v>79754</v>
      </c>
    </row>
    <row r="20" spans="1:5" x14ac:dyDescent="0.25">
      <c r="A20" s="9">
        <v>2.13</v>
      </c>
      <c r="B20" s="216" t="s">
        <v>1489</v>
      </c>
      <c r="C20" s="217"/>
      <c r="D20" s="218"/>
      <c r="E20" s="10"/>
    </row>
    <row r="21" spans="1:5" x14ac:dyDescent="0.25">
      <c r="A21" s="9">
        <v>2.14</v>
      </c>
      <c r="B21" s="216" t="s">
        <v>25</v>
      </c>
      <c r="C21" s="217"/>
      <c r="D21" s="218"/>
      <c r="E21" s="10" t="s">
        <v>0</v>
      </c>
    </row>
    <row r="22" spans="1:5" x14ac:dyDescent="0.25">
      <c r="A22" s="9">
        <v>2.15</v>
      </c>
      <c r="B22" s="201" t="s">
        <v>26</v>
      </c>
      <c r="C22" s="202"/>
      <c r="D22" s="203"/>
      <c r="E22" s="10">
        <v>1600</v>
      </c>
    </row>
    <row r="23" spans="1:5" x14ac:dyDescent="0.25">
      <c r="A23" s="9">
        <v>2.16</v>
      </c>
      <c r="B23" s="201" t="s">
        <v>27</v>
      </c>
      <c r="C23" s="202"/>
      <c r="D23" s="203"/>
      <c r="E23" s="10"/>
    </row>
    <row r="24" spans="1:5" x14ac:dyDescent="0.25">
      <c r="A24" s="9">
        <v>2.17</v>
      </c>
      <c r="B24" s="201" t="s">
        <v>28</v>
      </c>
      <c r="C24" s="202"/>
      <c r="D24" s="203"/>
      <c r="E24" s="10" t="s">
        <v>0</v>
      </c>
    </row>
    <row r="25" spans="1:5" x14ac:dyDescent="0.25">
      <c r="A25" s="9">
        <v>2.1800000000000002</v>
      </c>
      <c r="B25" s="201" t="s">
        <v>1309</v>
      </c>
      <c r="C25" s="202"/>
      <c r="D25" s="203"/>
      <c r="E25" s="10" t="s">
        <v>0</v>
      </c>
    </row>
    <row r="26" spans="1:5" x14ac:dyDescent="0.25">
      <c r="A26" s="9">
        <v>2.19</v>
      </c>
      <c r="B26" s="201" t="s">
        <v>1205</v>
      </c>
      <c r="C26" s="202"/>
      <c r="D26" s="203"/>
      <c r="E26" s="10" t="s">
        <v>0</v>
      </c>
    </row>
    <row r="27" spans="1:5" x14ac:dyDescent="0.25">
      <c r="A27" s="9">
        <v>2.2000000000000002</v>
      </c>
      <c r="B27" s="201" t="s">
        <v>31</v>
      </c>
      <c r="C27" s="202"/>
      <c r="D27" s="203"/>
      <c r="E27" s="10" t="s">
        <v>0</v>
      </c>
    </row>
    <row r="28" spans="1:5" x14ac:dyDescent="0.25">
      <c r="A28" s="11" t="s">
        <v>32</v>
      </c>
      <c r="B28" s="201" t="s">
        <v>1081</v>
      </c>
      <c r="C28" s="202"/>
      <c r="D28" s="203"/>
      <c r="E28" s="10" t="s">
        <v>0</v>
      </c>
    </row>
    <row r="29" spans="1:5" x14ac:dyDescent="0.25">
      <c r="A29" s="9">
        <v>2.2200000000000002</v>
      </c>
      <c r="B29" s="201" t="s">
        <v>1467</v>
      </c>
      <c r="C29" s="202"/>
      <c r="D29" s="203"/>
      <c r="E29" s="10"/>
    </row>
    <row r="30" spans="1:5" x14ac:dyDescent="0.25">
      <c r="A30" s="11" t="s">
        <v>35</v>
      </c>
      <c r="B30" s="201" t="s">
        <v>1481</v>
      </c>
      <c r="C30" s="202"/>
      <c r="D30" s="203"/>
      <c r="E30" s="10"/>
    </row>
    <row r="31" spans="1:5" x14ac:dyDescent="0.25">
      <c r="A31" s="16" t="s">
        <v>37</v>
      </c>
      <c r="B31" s="201" t="s">
        <v>1511</v>
      </c>
      <c r="C31" s="202"/>
      <c r="D31" s="203"/>
      <c r="E31" s="10"/>
    </row>
    <row r="32" spans="1:5" x14ac:dyDescent="0.25">
      <c r="A32" s="11" t="s">
        <v>38</v>
      </c>
      <c r="B32" s="201" t="s">
        <v>39</v>
      </c>
      <c r="C32" s="202"/>
      <c r="D32" s="203"/>
      <c r="E32" s="10" t="s">
        <v>0</v>
      </c>
    </row>
    <row r="33" spans="1:5" x14ac:dyDescent="0.25">
      <c r="A33" s="11" t="s">
        <v>40</v>
      </c>
      <c r="B33" s="201" t="s">
        <v>1528</v>
      </c>
      <c r="C33" s="202"/>
      <c r="D33" s="203"/>
      <c r="E33" s="10"/>
    </row>
    <row r="34" spans="1:5" x14ac:dyDescent="0.25">
      <c r="A34" s="11" t="s">
        <v>42</v>
      </c>
      <c r="B34" s="201" t="s">
        <v>886</v>
      </c>
      <c r="C34" s="202"/>
      <c r="D34" s="203"/>
      <c r="E34" s="10"/>
    </row>
    <row r="35" spans="1:5" x14ac:dyDescent="0.25">
      <c r="A35" s="11">
        <v>2.2799999999999998</v>
      </c>
      <c r="B35" s="222" t="s">
        <v>1129</v>
      </c>
      <c r="C35" s="223"/>
      <c r="D35" s="224"/>
      <c r="E35" s="10" t="s">
        <v>0</v>
      </c>
    </row>
    <row r="36" spans="1:5" x14ac:dyDescent="0.25">
      <c r="A36" s="11">
        <v>2.29</v>
      </c>
      <c r="B36" s="222" t="s">
        <v>1468</v>
      </c>
      <c r="C36" s="223"/>
      <c r="D36" s="224"/>
      <c r="E36" s="10"/>
    </row>
    <row r="37" spans="1:5" x14ac:dyDescent="0.25">
      <c r="A37" s="11">
        <v>2.2999999999999998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+E6+E5</f>
        <v>11586717.710000001</v>
      </c>
    </row>
    <row r="39" spans="1:5" x14ac:dyDescent="0.25">
      <c r="A39" s="6" t="s">
        <v>46</v>
      </c>
      <c r="B39" s="225" t="s">
        <v>1536</v>
      </c>
      <c r="C39" s="226"/>
      <c r="D39" s="227"/>
      <c r="E39" s="18">
        <v>2514605.41</v>
      </c>
    </row>
    <row r="40" spans="1:5" x14ac:dyDescent="0.25">
      <c r="A40" s="6"/>
      <c r="B40" s="201" t="s">
        <v>1537</v>
      </c>
      <c r="C40" s="202"/>
      <c r="D40" s="203"/>
      <c r="E40" s="19">
        <v>2514605.41</v>
      </c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1538</v>
      </c>
      <c r="C55" s="229"/>
      <c r="D55" s="230"/>
      <c r="E55" s="20">
        <f>-E39+E38</f>
        <v>9072112.3000000007</v>
      </c>
    </row>
  </sheetData>
  <mergeCells count="54"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D7"/>
    <mergeCell ref="A2:B2"/>
    <mergeCell ref="D2:E2"/>
    <mergeCell ref="A4:D4"/>
    <mergeCell ref="B5:D5"/>
    <mergeCell ref="B6:D6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64" workbookViewId="0">
      <selection sqref="A1:E55"/>
    </sheetView>
  </sheetViews>
  <sheetFormatPr defaultRowHeight="15" x14ac:dyDescent="0.25"/>
  <cols>
    <col min="3" max="3" width="12.42578125" customWidth="1"/>
    <col min="4" max="4" width="16.7109375" customWidth="1"/>
    <col min="5" max="5" width="19.85546875" customWidth="1"/>
  </cols>
  <sheetData>
    <row r="1" spans="1:5" x14ac:dyDescent="0.25">
      <c r="A1" t="s">
        <v>0</v>
      </c>
      <c r="B1" s="1" t="s">
        <v>1</v>
      </c>
      <c r="C1" s="1"/>
      <c r="D1" s="1"/>
      <c r="E1" s="1"/>
    </row>
    <row r="2" spans="1:5" x14ac:dyDescent="0.25">
      <c r="A2" s="204" t="s">
        <v>2</v>
      </c>
      <c r="B2" s="205"/>
      <c r="C2" s="2" t="s">
        <v>1524</v>
      </c>
      <c r="D2" s="206" t="s">
        <v>4</v>
      </c>
      <c r="E2" s="207"/>
    </row>
    <row r="3" spans="1:5" x14ac:dyDescent="0.25">
      <c r="A3" s="3"/>
      <c r="B3" s="4"/>
      <c r="C3" s="4"/>
      <c r="D3" s="4"/>
    </row>
    <row r="4" spans="1:5" x14ac:dyDescent="0.25">
      <c r="A4" s="208" t="s">
        <v>5</v>
      </c>
      <c r="B4" s="209"/>
      <c r="C4" s="209"/>
      <c r="D4" s="209"/>
      <c r="E4" s="5" t="s">
        <v>6</v>
      </c>
    </row>
    <row r="5" spans="1:5" x14ac:dyDescent="0.25">
      <c r="A5" s="6" t="s">
        <v>7</v>
      </c>
      <c r="B5" s="210" t="s">
        <v>1525</v>
      </c>
      <c r="C5" s="211"/>
      <c r="D5" s="212"/>
      <c r="E5" s="7">
        <v>9184776.1699999999</v>
      </c>
    </row>
    <row r="6" spans="1:5" x14ac:dyDescent="0.25">
      <c r="A6" s="6" t="s">
        <v>9</v>
      </c>
      <c r="B6" s="213" t="s">
        <v>1526</v>
      </c>
      <c r="C6" s="214"/>
      <c r="D6" s="215"/>
      <c r="E6" s="8">
        <v>3489329.67</v>
      </c>
    </row>
    <row r="7" spans="1:5" x14ac:dyDescent="0.25">
      <c r="A7" s="9">
        <v>2.1</v>
      </c>
      <c r="B7" s="201" t="s">
        <v>1479</v>
      </c>
      <c r="C7" s="202"/>
      <c r="D7" s="203"/>
      <c r="E7" s="10"/>
    </row>
    <row r="8" spans="1:5" x14ac:dyDescent="0.25">
      <c r="A8" s="9">
        <v>2.2000000000000002</v>
      </c>
      <c r="B8" s="201" t="s">
        <v>1527</v>
      </c>
      <c r="C8" s="202"/>
      <c r="D8" s="203"/>
      <c r="E8" s="10">
        <v>2486979.67</v>
      </c>
    </row>
    <row r="9" spans="1:5" x14ac:dyDescent="0.25">
      <c r="A9" s="11">
        <v>2.2999999999999998</v>
      </c>
      <c r="B9" s="201" t="s">
        <v>13</v>
      </c>
      <c r="C9" s="202"/>
      <c r="D9" s="203"/>
      <c r="E9" s="10" t="s">
        <v>0</v>
      </c>
    </row>
    <row r="10" spans="1:5" x14ac:dyDescent="0.25">
      <c r="A10" s="11">
        <v>2.4</v>
      </c>
      <c r="B10" s="201" t="s">
        <v>1480</v>
      </c>
      <c r="C10" s="202"/>
      <c r="D10" s="203"/>
      <c r="E10" s="10"/>
    </row>
    <row r="11" spans="1:5" x14ac:dyDescent="0.25">
      <c r="A11" s="9">
        <v>2.4</v>
      </c>
      <c r="B11" s="201" t="s">
        <v>1458</v>
      </c>
      <c r="C11" s="202"/>
      <c r="D11" s="203"/>
      <c r="E11" s="10"/>
    </row>
    <row r="12" spans="1:5" x14ac:dyDescent="0.25">
      <c r="A12" s="9">
        <v>2.5</v>
      </c>
      <c r="B12" s="201" t="s">
        <v>1393</v>
      </c>
      <c r="C12" s="202"/>
      <c r="D12" s="203"/>
      <c r="E12" s="10"/>
    </row>
    <row r="13" spans="1:5" x14ac:dyDescent="0.25">
      <c r="A13" s="9">
        <v>2.6</v>
      </c>
      <c r="B13" s="201" t="s">
        <v>17</v>
      </c>
      <c r="C13" s="202"/>
      <c r="D13" s="203"/>
      <c r="E13" s="10"/>
    </row>
    <row r="14" spans="1:5" x14ac:dyDescent="0.25">
      <c r="A14" s="9">
        <v>2.7</v>
      </c>
      <c r="B14" s="201" t="s">
        <v>1444</v>
      </c>
      <c r="C14" s="202"/>
      <c r="D14" s="203"/>
      <c r="E14" s="10"/>
    </row>
    <row r="15" spans="1:5" x14ac:dyDescent="0.25">
      <c r="A15" s="9">
        <v>2.8</v>
      </c>
      <c r="B15" s="201" t="s">
        <v>19</v>
      </c>
      <c r="C15" s="202"/>
      <c r="D15" s="203"/>
      <c r="E15" s="10"/>
    </row>
    <row r="16" spans="1:5" x14ac:dyDescent="0.25">
      <c r="A16" s="9">
        <v>2.9</v>
      </c>
      <c r="B16" s="201" t="s">
        <v>1520</v>
      </c>
      <c r="C16" s="202"/>
      <c r="D16" s="203"/>
      <c r="E16" s="10"/>
    </row>
    <row r="17" spans="1:5" x14ac:dyDescent="0.25">
      <c r="A17" s="12">
        <v>2.1</v>
      </c>
      <c r="B17" s="201" t="s">
        <v>1466</v>
      </c>
      <c r="C17" s="202"/>
      <c r="D17" s="203"/>
      <c r="E17" s="10"/>
    </row>
    <row r="18" spans="1:5" x14ac:dyDescent="0.25">
      <c r="A18" s="9">
        <v>2.11</v>
      </c>
      <c r="B18" s="201" t="s">
        <v>22</v>
      </c>
      <c r="C18" s="202"/>
      <c r="D18" s="203"/>
      <c r="E18" s="10" t="s">
        <v>0</v>
      </c>
    </row>
    <row r="19" spans="1:5" x14ac:dyDescent="0.25">
      <c r="A19" s="9">
        <v>2.12</v>
      </c>
      <c r="B19" s="201" t="s">
        <v>1327</v>
      </c>
      <c r="C19" s="202"/>
      <c r="D19" s="203"/>
      <c r="E19" s="10" t="s">
        <v>0</v>
      </c>
    </row>
    <row r="20" spans="1:5" x14ac:dyDescent="0.25">
      <c r="A20" s="9">
        <v>2.13</v>
      </c>
      <c r="B20" s="216" t="s">
        <v>1489</v>
      </c>
      <c r="C20" s="217"/>
      <c r="D20" s="218"/>
      <c r="E20" s="10"/>
    </row>
    <row r="21" spans="1:5" x14ac:dyDescent="0.25">
      <c r="A21" s="9">
        <v>2.14</v>
      </c>
      <c r="B21" s="216" t="s">
        <v>25</v>
      </c>
      <c r="C21" s="217"/>
      <c r="D21" s="218"/>
      <c r="E21" s="10" t="s">
        <v>0</v>
      </c>
    </row>
    <row r="22" spans="1:5" x14ac:dyDescent="0.25">
      <c r="A22" s="9">
        <v>2.15</v>
      </c>
      <c r="B22" s="201" t="s">
        <v>26</v>
      </c>
      <c r="C22" s="202"/>
      <c r="D22" s="203"/>
      <c r="E22" s="10">
        <v>2350</v>
      </c>
    </row>
    <row r="23" spans="1:5" x14ac:dyDescent="0.25">
      <c r="A23" s="9">
        <v>2.16</v>
      </c>
      <c r="B23" s="201" t="s">
        <v>27</v>
      </c>
      <c r="C23" s="202"/>
      <c r="D23" s="203"/>
      <c r="E23" s="10"/>
    </row>
    <row r="24" spans="1:5" x14ac:dyDescent="0.25">
      <c r="A24" s="9">
        <v>2.17</v>
      </c>
      <c r="B24" s="201" t="s">
        <v>28</v>
      </c>
      <c r="C24" s="202"/>
      <c r="D24" s="203"/>
      <c r="E24" s="10" t="s">
        <v>0</v>
      </c>
    </row>
    <row r="25" spans="1:5" x14ac:dyDescent="0.25">
      <c r="A25" s="9">
        <v>2.1800000000000002</v>
      </c>
      <c r="B25" s="201" t="s">
        <v>1309</v>
      </c>
      <c r="C25" s="202"/>
      <c r="D25" s="203"/>
      <c r="E25" s="10" t="s">
        <v>0</v>
      </c>
    </row>
    <row r="26" spans="1:5" x14ac:dyDescent="0.25">
      <c r="A26" s="9">
        <v>2.19</v>
      </c>
      <c r="B26" s="201" t="s">
        <v>1205</v>
      </c>
      <c r="C26" s="202"/>
      <c r="D26" s="203"/>
      <c r="E26" s="10" t="s">
        <v>0</v>
      </c>
    </row>
    <row r="27" spans="1:5" x14ac:dyDescent="0.25">
      <c r="A27" s="9">
        <v>2.2000000000000002</v>
      </c>
      <c r="B27" s="201" t="s">
        <v>31</v>
      </c>
      <c r="C27" s="202"/>
      <c r="D27" s="203"/>
      <c r="E27" s="10" t="s">
        <v>0</v>
      </c>
    </row>
    <row r="28" spans="1:5" x14ac:dyDescent="0.25">
      <c r="A28" s="11" t="s">
        <v>32</v>
      </c>
      <c r="B28" s="201" t="s">
        <v>1081</v>
      </c>
      <c r="C28" s="202"/>
      <c r="D28" s="203"/>
      <c r="E28" s="10" t="s">
        <v>0</v>
      </c>
    </row>
    <row r="29" spans="1:5" x14ac:dyDescent="0.25">
      <c r="A29" s="9">
        <v>2.2200000000000002</v>
      </c>
      <c r="B29" s="201" t="s">
        <v>1467</v>
      </c>
      <c r="C29" s="202"/>
      <c r="D29" s="203"/>
      <c r="E29" s="10"/>
    </row>
    <row r="30" spans="1:5" x14ac:dyDescent="0.25">
      <c r="A30" s="11" t="s">
        <v>35</v>
      </c>
      <c r="B30" s="201" t="s">
        <v>1481</v>
      </c>
      <c r="C30" s="202"/>
      <c r="D30" s="203"/>
      <c r="E30" s="10"/>
    </row>
    <row r="31" spans="1:5" x14ac:dyDescent="0.25">
      <c r="A31" s="16" t="s">
        <v>37</v>
      </c>
      <c r="B31" s="201" t="s">
        <v>1511</v>
      </c>
      <c r="C31" s="202"/>
      <c r="D31" s="203"/>
      <c r="E31" s="10"/>
    </row>
    <row r="32" spans="1:5" x14ac:dyDescent="0.25">
      <c r="A32" s="11" t="s">
        <v>38</v>
      </c>
      <c r="B32" s="201" t="s">
        <v>39</v>
      </c>
      <c r="C32" s="202"/>
      <c r="D32" s="203"/>
      <c r="E32" s="10" t="s">
        <v>0</v>
      </c>
    </row>
    <row r="33" spans="1:5" x14ac:dyDescent="0.25">
      <c r="A33" s="11" t="s">
        <v>40</v>
      </c>
      <c r="B33" s="201" t="s">
        <v>1528</v>
      </c>
      <c r="C33" s="202"/>
      <c r="D33" s="203"/>
      <c r="E33" s="10">
        <v>1000000</v>
      </c>
    </row>
    <row r="34" spans="1:5" x14ac:dyDescent="0.25">
      <c r="A34" s="11" t="s">
        <v>42</v>
      </c>
      <c r="B34" s="201" t="s">
        <v>886</v>
      </c>
      <c r="C34" s="202"/>
      <c r="D34" s="203"/>
      <c r="E34" s="10"/>
    </row>
    <row r="35" spans="1:5" x14ac:dyDescent="0.25">
      <c r="A35" s="11">
        <v>2.2799999999999998</v>
      </c>
      <c r="B35" s="222" t="s">
        <v>1129</v>
      </c>
      <c r="C35" s="223"/>
      <c r="D35" s="224"/>
      <c r="E35" s="10" t="s">
        <v>0</v>
      </c>
    </row>
    <row r="36" spans="1:5" x14ac:dyDescent="0.25">
      <c r="A36" s="11">
        <v>2.29</v>
      </c>
      <c r="B36" s="222" t="s">
        <v>1468</v>
      </c>
      <c r="C36" s="223"/>
      <c r="D36" s="224"/>
      <c r="E36" s="10"/>
    </row>
    <row r="37" spans="1:5" x14ac:dyDescent="0.25">
      <c r="A37" s="11">
        <v>2.2999999999999998</v>
      </c>
      <c r="B37" s="201" t="s">
        <v>43</v>
      </c>
      <c r="C37" s="202"/>
      <c r="D37" s="203"/>
      <c r="E37" s="10"/>
    </row>
    <row r="38" spans="1:5" x14ac:dyDescent="0.25">
      <c r="A38" s="6" t="s">
        <v>44</v>
      </c>
      <c r="B38" s="210" t="s">
        <v>45</v>
      </c>
      <c r="C38" s="211"/>
      <c r="D38" s="212"/>
      <c r="E38" s="17">
        <f>+E6+E5</f>
        <v>12674105.84</v>
      </c>
    </row>
    <row r="39" spans="1:5" x14ac:dyDescent="0.25">
      <c r="A39" s="6" t="s">
        <v>46</v>
      </c>
      <c r="B39" s="225" t="s">
        <v>1529</v>
      </c>
      <c r="C39" s="226"/>
      <c r="D39" s="227"/>
      <c r="E39" s="18">
        <v>1168742.1299999999</v>
      </c>
    </row>
    <row r="40" spans="1:5" x14ac:dyDescent="0.25">
      <c r="A40" s="6"/>
      <c r="B40" s="201" t="s">
        <v>1530</v>
      </c>
      <c r="C40" s="202"/>
      <c r="D40" s="203"/>
      <c r="E40" s="19">
        <v>913184.13</v>
      </c>
    </row>
    <row r="41" spans="1:5" x14ac:dyDescent="0.25">
      <c r="A41" s="6"/>
      <c r="B41" s="201" t="s">
        <v>1513</v>
      </c>
      <c r="C41" s="202"/>
      <c r="D41" s="203"/>
      <c r="E41" s="10">
        <v>255558</v>
      </c>
    </row>
    <row r="42" spans="1:5" x14ac:dyDescent="0.25">
      <c r="A42" s="6"/>
      <c r="B42" s="234"/>
      <c r="C42" s="235"/>
      <c r="D42" s="236"/>
      <c r="E42" s="19"/>
    </row>
    <row r="43" spans="1:5" x14ac:dyDescent="0.25">
      <c r="A43" s="6"/>
      <c r="B43" s="219"/>
      <c r="C43" s="220"/>
      <c r="D43" s="221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 t="s">
        <v>0</v>
      </c>
      <c r="C53" s="202"/>
      <c r="D53" s="203"/>
      <c r="E53" s="10" t="s">
        <v>0</v>
      </c>
    </row>
    <row r="54" spans="1:5" x14ac:dyDescent="0.25">
      <c r="A54" s="6"/>
      <c r="B54" s="231" t="s">
        <v>0</v>
      </c>
      <c r="C54" s="232"/>
      <c r="D54" s="233"/>
      <c r="E54" s="10" t="s">
        <v>0</v>
      </c>
    </row>
    <row r="55" spans="1:5" x14ac:dyDescent="0.25">
      <c r="A55" s="6" t="s">
        <v>0</v>
      </c>
      <c r="B55" s="228" t="s">
        <v>1531</v>
      </c>
      <c r="C55" s="229"/>
      <c r="D55" s="230"/>
      <c r="E55" s="20">
        <f>-E39+E38</f>
        <v>11505363.710000001</v>
      </c>
    </row>
  </sheetData>
  <mergeCells count="54"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D7"/>
    <mergeCell ref="A2:B2"/>
    <mergeCell ref="D2:E2"/>
    <mergeCell ref="A4:D4"/>
    <mergeCell ref="B5:D5"/>
    <mergeCell ref="B6:D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8"/>
  <sheetViews>
    <sheetView workbookViewId="0">
      <selection activeCell="H11" sqref="H11"/>
    </sheetView>
  </sheetViews>
  <sheetFormatPr defaultRowHeight="15" x14ac:dyDescent="0.25"/>
  <cols>
    <col min="3" max="3" width="13.42578125" customWidth="1"/>
    <col min="4" max="4" width="20.140625" customWidth="1"/>
    <col min="5" max="5" width="1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1517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1518</v>
      </c>
      <c r="C8" s="211"/>
      <c r="D8" s="212"/>
      <c r="E8" s="7">
        <v>8285526.1699999999</v>
      </c>
    </row>
    <row r="9" spans="1:5" x14ac:dyDescent="0.25">
      <c r="A9" s="6" t="s">
        <v>9</v>
      </c>
      <c r="B9" s="213" t="s">
        <v>1519</v>
      </c>
      <c r="C9" s="214"/>
      <c r="D9" s="215"/>
      <c r="E9" s="8">
        <v>919250</v>
      </c>
    </row>
    <row r="10" spans="1:5" x14ac:dyDescent="0.25">
      <c r="A10" s="9">
        <v>2.1</v>
      </c>
      <c r="B10" s="201" t="s">
        <v>1479</v>
      </c>
      <c r="C10" s="202"/>
      <c r="D10" s="203"/>
      <c r="E10" s="10"/>
    </row>
    <row r="11" spans="1:5" x14ac:dyDescent="0.25">
      <c r="A11" s="9">
        <v>2.2000000000000002</v>
      </c>
      <c r="B11" s="201" t="s">
        <v>1451</v>
      </c>
      <c r="C11" s="202"/>
      <c r="D11" s="203"/>
      <c r="E11" s="10"/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1480</v>
      </c>
      <c r="C13" s="202"/>
      <c r="D13" s="203"/>
      <c r="E13" s="10"/>
    </row>
    <row r="14" spans="1:5" x14ac:dyDescent="0.25">
      <c r="A14" s="9">
        <v>2.4</v>
      </c>
      <c r="B14" s="201" t="s">
        <v>1458</v>
      </c>
      <c r="C14" s="202"/>
      <c r="D14" s="203"/>
      <c r="E14" s="10"/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/>
    </row>
    <row r="18" spans="1:5" x14ac:dyDescent="0.25">
      <c r="A18" s="9">
        <v>2.8</v>
      </c>
      <c r="B18" s="201" t="s">
        <v>19</v>
      </c>
      <c r="C18" s="202"/>
      <c r="D18" s="203"/>
      <c r="E18" s="10"/>
    </row>
    <row r="19" spans="1:5" x14ac:dyDescent="0.25">
      <c r="A19" s="9">
        <v>2.9</v>
      </c>
      <c r="B19" s="201" t="s">
        <v>1520</v>
      </c>
      <c r="C19" s="202"/>
      <c r="D19" s="203"/>
      <c r="E19" s="10">
        <v>915750</v>
      </c>
    </row>
    <row r="20" spans="1:5" x14ac:dyDescent="0.25">
      <c r="A20" s="12">
        <v>2.1</v>
      </c>
      <c r="B20" s="201" t="s">
        <v>1466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1489</v>
      </c>
      <c r="C23" s="217"/>
      <c r="D23" s="218"/>
      <c r="E23" s="10"/>
    </row>
    <row r="24" spans="1:5" x14ac:dyDescent="0.25">
      <c r="A24" s="9">
        <v>2.14</v>
      </c>
      <c r="B24" s="216" t="s">
        <v>25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3500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1467</v>
      </c>
      <c r="C32" s="202"/>
      <c r="D32" s="203"/>
      <c r="E32" s="10"/>
    </row>
    <row r="33" spans="1:5" x14ac:dyDescent="0.25">
      <c r="A33" s="11" t="s">
        <v>35</v>
      </c>
      <c r="B33" s="201" t="s">
        <v>1481</v>
      </c>
      <c r="C33" s="202"/>
      <c r="D33" s="203"/>
      <c r="E33" s="10"/>
    </row>
    <row r="34" spans="1:5" x14ac:dyDescent="0.25">
      <c r="A34" s="16" t="s">
        <v>37</v>
      </c>
      <c r="B34" s="201" t="s">
        <v>1511</v>
      </c>
      <c r="C34" s="202"/>
      <c r="D34" s="203"/>
      <c r="E34" s="10"/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/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22" t="s">
        <v>1468</v>
      </c>
      <c r="C39" s="223"/>
      <c r="D39" s="224"/>
      <c r="E39" s="10"/>
    </row>
    <row r="40" spans="1:5" x14ac:dyDescent="0.25">
      <c r="A40" s="11">
        <v>2.2999999999999998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+E9+E8</f>
        <v>9204776.1699999999</v>
      </c>
    </row>
    <row r="42" spans="1:5" x14ac:dyDescent="0.25">
      <c r="A42" s="6" t="s">
        <v>46</v>
      </c>
      <c r="B42" s="225" t="s">
        <v>1521</v>
      </c>
      <c r="C42" s="226"/>
      <c r="D42" s="227"/>
      <c r="E42" s="18">
        <v>20000</v>
      </c>
    </row>
    <row r="43" spans="1:5" x14ac:dyDescent="0.25">
      <c r="A43" s="6"/>
      <c r="B43" s="201" t="s">
        <v>1522</v>
      </c>
      <c r="C43" s="202"/>
      <c r="D43" s="203"/>
      <c r="E43" s="19">
        <v>20000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34"/>
      <c r="C45" s="235"/>
      <c r="D45" s="236"/>
      <c r="E45" s="19"/>
    </row>
    <row r="46" spans="1:5" x14ac:dyDescent="0.25">
      <c r="A46" s="6"/>
      <c r="B46" s="219"/>
      <c r="C46" s="220"/>
      <c r="D46" s="221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1523</v>
      </c>
      <c r="C58" s="229"/>
      <c r="D58" s="230"/>
      <c r="E58" s="20">
        <f>-E42+E41</f>
        <v>9184776.1699999999</v>
      </c>
    </row>
  </sheetData>
  <mergeCells count="54"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0:D10"/>
    <mergeCell ref="A5:B5"/>
    <mergeCell ref="D5:E5"/>
    <mergeCell ref="A7:D7"/>
    <mergeCell ref="B8:D8"/>
    <mergeCell ref="B9:D9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8"/>
  <sheetViews>
    <sheetView workbookViewId="0">
      <selection activeCell="B22" sqref="B22:D22"/>
    </sheetView>
  </sheetViews>
  <sheetFormatPr defaultRowHeight="15" x14ac:dyDescent="0.25"/>
  <cols>
    <col min="3" max="3" width="10.5703125" customWidth="1"/>
    <col min="4" max="4" width="11.85546875" customWidth="1"/>
    <col min="5" max="5" width="18.8554687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1508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1509</v>
      </c>
      <c r="C8" s="211"/>
      <c r="D8" s="212"/>
      <c r="E8" s="7">
        <v>9273068.3100000005</v>
      </c>
    </row>
    <row r="9" spans="1:5" x14ac:dyDescent="0.25">
      <c r="A9" s="6" t="s">
        <v>9</v>
      </c>
      <c r="B9" s="213" t="s">
        <v>1510</v>
      </c>
      <c r="C9" s="214"/>
      <c r="D9" s="215"/>
      <c r="E9" s="8">
        <v>252650</v>
      </c>
    </row>
    <row r="10" spans="1:5" x14ac:dyDescent="0.25">
      <c r="A10" s="9">
        <v>2.1</v>
      </c>
      <c r="B10" s="201" t="s">
        <v>1479</v>
      </c>
      <c r="C10" s="202"/>
      <c r="D10" s="203"/>
      <c r="E10" s="10"/>
    </row>
    <row r="11" spans="1:5" x14ac:dyDescent="0.25">
      <c r="A11" s="9">
        <v>2.2000000000000002</v>
      </c>
      <c r="B11" s="201" t="s">
        <v>1451</v>
      </c>
      <c r="C11" s="202"/>
      <c r="D11" s="203"/>
      <c r="E11" s="10"/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1480</v>
      </c>
      <c r="C13" s="202"/>
      <c r="D13" s="203"/>
      <c r="E13" s="10"/>
    </row>
    <row r="14" spans="1:5" x14ac:dyDescent="0.25">
      <c r="A14" s="9">
        <v>2.4</v>
      </c>
      <c r="B14" s="201" t="s">
        <v>1458</v>
      </c>
      <c r="C14" s="202"/>
      <c r="D14" s="203"/>
      <c r="E14" s="10"/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/>
    </row>
    <row r="18" spans="1:5" x14ac:dyDescent="0.25">
      <c r="A18" s="9">
        <v>2.8</v>
      </c>
      <c r="B18" s="201" t="s">
        <v>19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1466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1489</v>
      </c>
      <c r="C23" s="217"/>
      <c r="D23" s="218"/>
      <c r="E23" s="10"/>
    </row>
    <row r="24" spans="1:5" x14ac:dyDescent="0.25">
      <c r="A24" s="9">
        <v>2.14</v>
      </c>
      <c r="B24" s="216" t="s">
        <v>25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2650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1467</v>
      </c>
      <c r="C32" s="202"/>
      <c r="D32" s="203"/>
      <c r="E32" s="10"/>
    </row>
    <row r="33" spans="1:5" x14ac:dyDescent="0.25">
      <c r="A33" s="11" t="s">
        <v>35</v>
      </c>
      <c r="B33" s="201" t="s">
        <v>1481</v>
      </c>
      <c r="C33" s="202"/>
      <c r="D33" s="203"/>
      <c r="E33" s="10"/>
    </row>
    <row r="34" spans="1:5" x14ac:dyDescent="0.25">
      <c r="A34" s="16" t="s">
        <v>37</v>
      </c>
      <c r="B34" s="201" t="s">
        <v>1511</v>
      </c>
      <c r="C34" s="202"/>
      <c r="D34" s="203"/>
      <c r="E34" s="10">
        <v>250000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/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22" t="s">
        <v>1468</v>
      </c>
      <c r="C39" s="223"/>
      <c r="D39" s="224"/>
      <c r="E39" s="10"/>
    </row>
    <row r="40" spans="1:5" x14ac:dyDescent="0.25">
      <c r="A40" s="11">
        <v>2.2999999999999998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+E9+E8</f>
        <v>9525718.3100000005</v>
      </c>
    </row>
    <row r="42" spans="1:5" x14ac:dyDescent="0.25">
      <c r="A42" s="6" t="s">
        <v>46</v>
      </c>
      <c r="B42" s="225" t="s">
        <v>1512</v>
      </c>
      <c r="C42" s="226"/>
      <c r="D42" s="227"/>
      <c r="E42" s="18">
        <v>1152041.97</v>
      </c>
    </row>
    <row r="43" spans="1:5" x14ac:dyDescent="0.25">
      <c r="A43" s="6"/>
      <c r="B43" s="201" t="s">
        <v>1513</v>
      </c>
      <c r="C43" s="202"/>
      <c r="D43" s="203"/>
      <c r="E43" s="19">
        <v>1086441.97</v>
      </c>
    </row>
    <row r="44" spans="1:5" x14ac:dyDescent="0.25">
      <c r="A44" s="6"/>
      <c r="B44" s="201" t="s">
        <v>1514</v>
      </c>
      <c r="C44" s="202"/>
      <c r="D44" s="203"/>
      <c r="E44" s="10">
        <v>50000</v>
      </c>
    </row>
    <row r="45" spans="1:5" x14ac:dyDescent="0.25">
      <c r="A45" s="6"/>
      <c r="B45" s="234" t="s">
        <v>1515</v>
      </c>
      <c r="C45" s="235"/>
      <c r="D45" s="236"/>
      <c r="E45" s="19">
        <v>15600</v>
      </c>
    </row>
    <row r="46" spans="1:5" x14ac:dyDescent="0.25">
      <c r="A46" s="6"/>
      <c r="B46" s="219"/>
      <c r="C46" s="220"/>
      <c r="D46" s="221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1516</v>
      </c>
      <c r="C58" s="229"/>
      <c r="D58" s="230"/>
      <c r="E58" s="20">
        <f>-E42+E41</f>
        <v>8373676.3400000008</v>
      </c>
    </row>
  </sheetData>
  <mergeCells count="54"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0:D10"/>
    <mergeCell ref="A5:B5"/>
    <mergeCell ref="D5:E5"/>
    <mergeCell ref="A7:D7"/>
    <mergeCell ref="B8:D8"/>
    <mergeCell ref="B9:D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8"/>
  <sheetViews>
    <sheetView workbookViewId="0">
      <selection activeCell="I18" sqref="I18"/>
    </sheetView>
  </sheetViews>
  <sheetFormatPr defaultRowHeight="15" x14ac:dyDescent="0.25"/>
  <cols>
    <col min="3" max="3" width="11.85546875" customWidth="1"/>
    <col min="5" max="5" width="20.425781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1508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1509</v>
      </c>
      <c r="C8" s="211"/>
      <c r="D8" s="212"/>
      <c r="E8" s="7">
        <v>9273068.3100000005</v>
      </c>
    </row>
    <row r="9" spans="1:5" x14ac:dyDescent="0.25">
      <c r="A9" s="6" t="s">
        <v>9</v>
      </c>
      <c r="B9" s="213" t="s">
        <v>1510</v>
      </c>
      <c r="C9" s="214"/>
      <c r="D9" s="215"/>
      <c r="E9" s="8">
        <v>252650</v>
      </c>
    </row>
    <row r="10" spans="1:5" x14ac:dyDescent="0.25">
      <c r="A10" s="9">
        <v>2.1</v>
      </c>
      <c r="B10" s="201" t="s">
        <v>1479</v>
      </c>
      <c r="C10" s="202"/>
      <c r="D10" s="203"/>
      <c r="E10" s="10"/>
    </row>
    <row r="11" spans="1:5" x14ac:dyDescent="0.25">
      <c r="A11" s="9">
        <v>2.2000000000000002</v>
      </c>
      <c r="B11" s="201" t="s">
        <v>1451</v>
      </c>
      <c r="C11" s="202"/>
      <c r="D11" s="203"/>
      <c r="E11" s="10"/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1480</v>
      </c>
      <c r="C13" s="202"/>
      <c r="D13" s="203"/>
      <c r="E13" s="10"/>
    </row>
    <row r="14" spans="1:5" x14ac:dyDescent="0.25">
      <c r="A14" s="9">
        <v>2.4</v>
      </c>
      <c r="B14" s="201" t="s">
        <v>1458</v>
      </c>
      <c r="C14" s="202"/>
      <c r="D14" s="203"/>
      <c r="E14" s="10"/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/>
    </row>
    <row r="18" spans="1:5" x14ac:dyDescent="0.25">
      <c r="A18" s="9">
        <v>2.8</v>
      </c>
      <c r="B18" s="201" t="s">
        <v>19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1466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1489</v>
      </c>
      <c r="C23" s="217"/>
      <c r="D23" s="218"/>
      <c r="E23" s="10"/>
    </row>
    <row r="24" spans="1:5" x14ac:dyDescent="0.25">
      <c r="A24" s="9">
        <v>2.14</v>
      </c>
      <c r="B24" s="216" t="s">
        <v>25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2650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1467</v>
      </c>
      <c r="C32" s="202"/>
      <c r="D32" s="203"/>
      <c r="E32" s="10"/>
    </row>
    <row r="33" spans="1:5" x14ac:dyDescent="0.25">
      <c r="A33" s="11" t="s">
        <v>35</v>
      </c>
      <c r="B33" s="201" t="s">
        <v>1481</v>
      </c>
      <c r="C33" s="202"/>
      <c r="D33" s="203"/>
      <c r="E33" s="10"/>
    </row>
    <row r="34" spans="1:5" x14ac:dyDescent="0.25">
      <c r="A34" s="16" t="s">
        <v>37</v>
      </c>
      <c r="B34" s="201" t="s">
        <v>1511</v>
      </c>
      <c r="C34" s="202"/>
      <c r="D34" s="203"/>
      <c r="E34" s="10">
        <v>250000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/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22" t="s">
        <v>1468</v>
      </c>
      <c r="C39" s="223"/>
      <c r="D39" s="224"/>
      <c r="E39" s="10"/>
    </row>
    <row r="40" spans="1:5" x14ac:dyDescent="0.25">
      <c r="A40" s="11">
        <v>2.2999999999999998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+E9+E8</f>
        <v>9525718.3100000005</v>
      </c>
    </row>
    <row r="42" spans="1:5" x14ac:dyDescent="0.25">
      <c r="A42" s="6" t="s">
        <v>46</v>
      </c>
      <c r="B42" s="225" t="s">
        <v>1512</v>
      </c>
      <c r="C42" s="226"/>
      <c r="D42" s="227"/>
      <c r="E42" s="18">
        <v>1152041.97</v>
      </c>
    </row>
    <row r="43" spans="1:5" x14ac:dyDescent="0.25">
      <c r="A43" s="6"/>
      <c r="B43" s="201" t="s">
        <v>1513</v>
      </c>
      <c r="C43" s="202"/>
      <c r="D43" s="203"/>
      <c r="E43" s="19">
        <v>1086441.97</v>
      </c>
    </row>
    <row r="44" spans="1:5" x14ac:dyDescent="0.25">
      <c r="A44" s="6"/>
      <c r="B44" s="201" t="s">
        <v>1514</v>
      </c>
      <c r="C44" s="202"/>
      <c r="D44" s="203"/>
      <c r="E44" s="10">
        <v>50000</v>
      </c>
    </row>
    <row r="45" spans="1:5" x14ac:dyDescent="0.25">
      <c r="A45" s="6"/>
      <c r="B45" s="234" t="s">
        <v>1515</v>
      </c>
      <c r="C45" s="235"/>
      <c r="D45" s="236"/>
      <c r="E45" s="19">
        <v>15600</v>
      </c>
    </row>
    <row r="46" spans="1:5" x14ac:dyDescent="0.25">
      <c r="A46" s="6"/>
      <c r="B46" s="219"/>
      <c r="C46" s="220"/>
      <c r="D46" s="221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1516</v>
      </c>
      <c r="C58" s="229"/>
      <c r="D58" s="230"/>
      <c r="E58" s="20">
        <f>-E42+E41</f>
        <v>8373676.3400000008</v>
      </c>
    </row>
  </sheetData>
  <mergeCells count="54"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0:D10"/>
    <mergeCell ref="A5:B5"/>
    <mergeCell ref="D5:E5"/>
    <mergeCell ref="A7:D7"/>
    <mergeCell ref="B8:D8"/>
    <mergeCell ref="B9:D9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8"/>
  <sheetViews>
    <sheetView topLeftCell="A19" workbookViewId="0">
      <selection activeCell="K35" sqref="K35"/>
    </sheetView>
  </sheetViews>
  <sheetFormatPr defaultRowHeight="15" x14ac:dyDescent="0.25"/>
  <cols>
    <col min="3" max="3" width="12" customWidth="1"/>
    <col min="4" max="4" width="11.7109375" customWidth="1"/>
    <col min="5" max="5" width="18.140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1503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1504</v>
      </c>
      <c r="C8" s="211"/>
      <c r="D8" s="212"/>
      <c r="E8" s="7">
        <v>9271068.3100000005</v>
      </c>
    </row>
    <row r="9" spans="1:5" x14ac:dyDescent="0.25">
      <c r="A9" s="6" t="s">
        <v>9</v>
      </c>
      <c r="B9" s="213" t="s">
        <v>1505</v>
      </c>
      <c r="C9" s="214"/>
      <c r="D9" s="215"/>
      <c r="E9" s="8">
        <v>2000</v>
      </c>
    </row>
    <row r="10" spans="1:5" x14ac:dyDescent="0.25">
      <c r="A10" s="9">
        <v>2.1</v>
      </c>
      <c r="B10" s="201" t="s">
        <v>1479</v>
      </c>
      <c r="C10" s="202"/>
      <c r="D10" s="203"/>
      <c r="E10" s="10"/>
    </row>
    <row r="11" spans="1:5" x14ac:dyDescent="0.25">
      <c r="A11" s="9">
        <v>2.2000000000000002</v>
      </c>
      <c r="B11" s="201" t="s">
        <v>1451</v>
      </c>
      <c r="C11" s="202"/>
      <c r="D11" s="203"/>
      <c r="E11" s="10"/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1480</v>
      </c>
      <c r="C13" s="202"/>
      <c r="D13" s="203"/>
      <c r="E13" s="10"/>
    </row>
    <row r="14" spans="1:5" x14ac:dyDescent="0.25">
      <c r="A14" s="9">
        <v>2.4</v>
      </c>
      <c r="B14" s="201" t="s">
        <v>1458</v>
      </c>
      <c r="C14" s="202"/>
      <c r="D14" s="203"/>
      <c r="E14" s="10"/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/>
    </row>
    <row r="18" spans="1:5" x14ac:dyDescent="0.25">
      <c r="A18" s="9">
        <v>2.8</v>
      </c>
      <c r="B18" s="201" t="s">
        <v>1436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1466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1489</v>
      </c>
      <c r="C23" s="217"/>
      <c r="D23" s="218"/>
      <c r="E23" s="10"/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2000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1467</v>
      </c>
      <c r="C32" s="202"/>
      <c r="D32" s="203"/>
      <c r="E32" s="10"/>
    </row>
    <row r="33" spans="1:5" x14ac:dyDescent="0.25">
      <c r="A33" s="11" t="s">
        <v>35</v>
      </c>
      <c r="B33" s="201" t="s">
        <v>1481</v>
      </c>
      <c r="C33" s="202"/>
      <c r="D33" s="203"/>
      <c r="E33" s="10"/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/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22" t="s">
        <v>1468</v>
      </c>
      <c r="C39" s="223"/>
      <c r="D39" s="224"/>
      <c r="E39" s="10"/>
    </row>
    <row r="40" spans="1:5" x14ac:dyDescent="0.25">
      <c r="A40" s="11">
        <v>2.2999999999999998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+E9+E8</f>
        <v>9273068.3100000005</v>
      </c>
    </row>
    <row r="42" spans="1:5" x14ac:dyDescent="0.25">
      <c r="A42" s="6" t="s">
        <v>46</v>
      </c>
      <c r="B42" s="225" t="s">
        <v>1506</v>
      </c>
      <c r="C42" s="226"/>
      <c r="D42" s="227"/>
      <c r="E42" s="18">
        <v>0</v>
      </c>
    </row>
    <row r="43" spans="1:5" x14ac:dyDescent="0.25">
      <c r="A43" s="6"/>
      <c r="B43" s="201"/>
      <c r="C43" s="202"/>
      <c r="D43" s="203"/>
      <c r="E43" s="19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34"/>
      <c r="C45" s="235"/>
      <c r="D45" s="236"/>
      <c r="E45" s="19"/>
    </row>
    <row r="46" spans="1:5" x14ac:dyDescent="0.25">
      <c r="A46" s="6"/>
      <c r="B46" s="219"/>
      <c r="C46" s="220"/>
      <c r="D46" s="221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1507</v>
      </c>
      <c r="C58" s="229"/>
      <c r="D58" s="230"/>
      <c r="E58" s="20">
        <f>-E42+E41</f>
        <v>9273068.3100000005</v>
      </c>
    </row>
  </sheetData>
  <mergeCells count="54"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0:D10"/>
    <mergeCell ref="A5:B5"/>
    <mergeCell ref="D5:E5"/>
    <mergeCell ref="A7:D7"/>
    <mergeCell ref="B8:D8"/>
    <mergeCell ref="B9:D9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8"/>
  <sheetViews>
    <sheetView workbookViewId="0">
      <selection activeCell="I13" sqref="I13"/>
    </sheetView>
  </sheetViews>
  <sheetFormatPr defaultRowHeight="15" x14ac:dyDescent="0.25"/>
  <cols>
    <col min="3" max="3" width="12.28515625" customWidth="1"/>
    <col min="4" max="4" width="15.140625" customWidth="1"/>
    <col min="5" max="5" width="30.8554687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1497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1498</v>
      </c>
      <c r="C8" s="211"/>
      <c r="D8" s="212"/>
      <c r="E8" s="7">
        <v>9058502.3100000005</v>
      </c>
    </row>
    <row r="9" spans="1:5" x14ac:dyDescent="0.25">
      <c r="A9" s="6" t="s">
        <v>9</v>
      </c>
      <c r="B9" s="213" t="s">
        <v>1499</v>
      </c>
      <c r="C9" s="214"/>
      <c r="D9" s="215"/>
      <c r="E9" s="8">
        <v>400806</v>
      </c>
    </row>
    <row r="10" spans="1:5" x14ac:dyDescent="0.25">
      <c r="A10" s="9">
        <v>2.1</v>
      </c>
      <c r="B10" s="201" t="s">
        <v>1479</v>
      </c>
      <c r="C10" s="202"/>
      <c r="D10" s="203"/>
      <c r="E10" s="10"/>
    </row>
    <row r="11" spans="1:5" x14ac:dyDescent="0.25">
      <c r="A11" s="9">
        <v>2.2000000000000002</v>
      </c>
      <c r="B11" s="201" t="s">
        <v>1451</v>
      </c>
      <c r="C11" s="202"/>
      <c r="D11" s="203"/>
      <c r="E11" s="10"/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1480</v>
      </c>
      <c r="C13" s="202"/>
      <c r="D13" s="203"/>
      <c r="E13" s="10"/>
    </row>
    <row r="14" spans="1:5" x14ac:dyDescent="0.25">
      <c r="A14" s="9">
        <v>2.4</v>
      </c>
      <c r="B14" s="201" t="s">
        <v>1458</v>
      </c>
      <c r="C14" s="202"/>
      <c r="D14" s="203"/>
      <c r="E14" s="10"/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/>
    </row>
    <row r="18" spans="1:5" x14ac:dyDescent="0.25">
      <c r="A18" s="9">
        <v>2.8</v>
      </c>
      <c r="B18" s="201" t="s">
        <v>1436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1466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1489</v>
      </c>
      <c r="C23" s="217"/>
      <c r="D23" s="218"/>
      <c r="E23" s="10">
        <v>397506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3300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1467</v>
      </c>
      <c r="C32" s="202"/>
      <c r="D32" s="203"/>
      <c r="E32" s="10"/>
    </row>
    <row r="33" spans="1:5" x14ac:dyDescent="0.25">
      <c r="A33" s="11" t="s">
        <v>35</v>
      </c>
      <c r="B33" s="201" t="s">
        <v>1481</v>
      </c>
      <c r="C33" s="202"/>
      <c r="D33" s="203"/>
      <c r="E33" s="10"/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/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22" t="s">
        <v>1468</v>
      </c>
      <c r="C39" s="223"/>
      <c r="D39" s="224"/>
      <c r="E39" s="10"/>
    </row>
    <row r="40" spans="1:5" x14ac:dyDescent="0.25">
      <c r="A40" s="11">
        <v>2.2999999999999998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+E9+E8</f>
        <v>9459308.3100000005</v>
      </c>
    </row>
    <row r="42" spans="1:5" x14ac:dyDescent="0.25">
      <c r="A42" s="6" t="s">
        <v>46</v>
      </c>
      <c r="B42" s="225" t="s">
        <v>1500</v>
      </c>
      <c r="C42" s="226"/>
      <c r="D42" s="227"/>
      <c r="E42" s="18">
        <v>188240</v>
      </c>
    </row>
    <row r="43" spans="1:5" x14ac:dyDescent="0.25">
      <c r="A43" s="6"/>
      <c r="B43" s="201" t="s">
        <v>1501</v>
      </c>
      <c r="C43" s="202"/>
      <c r="D43" s="203"/>
      <c r="E43" s="19">
        <v>188240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34"/>
      <c r="C45" s="235"/>
      <c r="D45" s="236"/>
      <c r="E45" s="19"/>
    </row>
    <row r="46" spans="1:5" x14ac:dyDescent="0.25">
      <c r="A46" s="6"/>
      <c r="B46" s="219"/>
      <c r="C46" s="220"/>
      <c r="D46" s="221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1502</v>
      </c>
      <c r="C58" s="229"/>
      <c r="D58" s="230"/>
      <c r="E58" s="20">
        <f>-E42+E41</f>
        <v>9271068.3100000005</v>
      </c>
    </row>
  </sheetData>
  <mergeCells count="54">
    <mergeCell ref="B10:D10"/>
    <mergeCell ref="A5:B5"/>
    <mergeCell ref="D5:E5"/>
    <mergeCell ref="A7:D7"/>
    <mergeCell ref="B8:D8"/>
    <mergeCell ref="B9:D9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workbookViewId="0">
      <selection activeCell="G12" sqref="G12"/>
    </sheetView>
  </sheetViews>
  <sheetFormatPr defaultRowHeight="15" x14ac:dyDescent="0.25"/>
  <cols>
    <col min="2" max="2" width="16.7109375" customWidth="1"/>
    <col min="3" max="3" width="12.42578125" customWidth="1"/>
    <col min="4" max="4" width="9.85546875" customWidth="1"/>
    <col min="5" max="5" width="21.710937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2043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2044</v>
      </c>
      <c r="C7" s="211"/>
      <c r="D7" s="212"/>
      <c r="E7" s="7">
        <v>37093983.240000002</v>
      </c>
    </row>
    <row r="8" spans="1:5" x14ac:dyDescent="0.25">
      <c r="A8" s="6" t="s">
        <v>9</v>
      </c>
      <c r="B8" s="213" t="s">
        <v>2045</v>
      </c>
      <c r="C8" s="214"/>
      <c r="D8" s="215"/>
      <c r="E8" s="8">
        <v>2200</v>
      </c>
    </row>
    <row r="9" spans="1:5" x14ac:dyDescent="0.25">
      <c r="A9" s="9">
        <v>2.1</v>
      </c>
      <c r="B9" s="201" t="s">
        <v>2036</v>
      </c>
      <c r="C9" s="202"/>
      <c r="D9" s="203"/>
      <c r="E9" s="10" t="s">
        <v>0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2037</v>
      </c>
      <c r="C12" s="202"/>
      <c r="D12" s="203"/>
      <c r="E12" s="10" t="s">
        <v>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2038</v>
      </c>
      <c r="C21" s="202"/>
      <c r="D21" s="203"/>
      <c r="E21" s="10" t="s">
        <v>0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2200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2029</v>
      </c>
      <c r="C28" s="202"/>
      <c r="D28" s="203"/>
      <c r="E28" s="10" t="s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 t="s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37096183.240000002</v>
      </c>
    </row>
    <row r="41" spans="1:5" x14ac:dyDescent="0.25">
      <c r="A41" s="6" t="s">
        <v>46</v>
      </c>
      <c r="B41" s="225" t="s">
        <v>2046</v>
      </c>
      <c r="C41" s="226"/>
      <c r="D41" s="227"/>
      <c r="E41" s="18">
        <v>836201.33</v>
      </c>
    </row>
    <row r="42" spans="1:5" x14ac:dyDescent="0.25">
      <c r="A42" s="6"/>
      <c r="B42" s="201" t="s">
        <v>2047</v>
      </c>
      <c r="C42" s="202"/>
      <c r="D42" s="203"/>
      <c r="E42" s="19">
        <v>480593.32</v>
      </c>
    </row>
    <row r="43" spans="1:5" x14ac:dyDescent="0.25">
      <c r="A43" s="6"/>
      <c r="B43" s="201" t="s">
        <v>2048</v>
      </c>
      <c r="C43" s="202"/>
      <c r="D43" s="203"/>
      <c r="E43" s="19">
        <v>344202.49</v>
      </c>
    </row>
    <row r="44" spans="1:5" x14ac:dyDescent="0.25">
      <c r="A44" s="6"/>
      <c r="B44" s="201" t="s">
        <v>2049</v>
      </c>
      <c r="C44" s="202"/>
      <c r="D44" s="203"/>
      <c r="E44" s="19">
        <v>11405.52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2050</v>
      </c>
      <c r="C57" s="229"/>
      <c r="D57" s="230"/>
      <c r="E57" s="20">
        <f>-E41+E40</f>
        <v>36259981.910000004</v>
      </c>
    </row>
  </sheetData>
  <mergeCells count="54"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4:B4"/>
    <mergeCell ref="D4:E4"/>
    <mergeCell ref="A6:D6"/>
    <mergeCell ref="B7:D7"/>
    <mergeCell ref="B8:D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8"/>
  <sheetViews>
    <sheetView workbookViewId="0">
      <selection activeCell="I9" sqref="I9"/>
    </sheetView>
  </sheetViews>
  <sheetFormatPr defaultRowHeight="15" x14ac:dyDescent="0.25"/>
  <cols>
    <col min="3" max="3" width="14.7109375" customWidth="1"/>
    <col min="5" max="5" width="27.140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1486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1487</v>
      </c>
      <c r="C8" s="211"/>
      <c r="D8" s="212"/>
      <c r="E8" s="7">
        <v>15425621.949999999</v>
      </c>
    </row>
    <row r="9" spans="1:5" x14ac:dyDescent="0.25">
      <c r="A9" s="6" t="s">
        <v>9</v>
      </c>
      <c r="B9" s="213" t="s">
        <v>1488</v>
      </c>
      <c r="C9" s="214"/>
      <c r="D9" s="215"/>
      <c r="E9" s="8">
        <v>284141.40000000002</v>
      </c>
    </row>
    <row r="10" spans="1:5" x14ac:dyDescent="0.25">
      <c r="A10" s="9">
        <v>2.1</v>
      </c>
      <c r="B10" s="201" t="s">
        <v>1479</v>
      </c>
      <c r="C10" s="202"/>
      <c r="D10" s="203"/>
      <c r="E10" s="10"/>
    </row>
    <row r="11" spans="1:5" x14ac:dyDescent="0.25">
      <c r="A11" s="9">
        <v>2.2000000000000002</v>
      </c>
      <c r="B11" s="201" t="s">
        <v>1451</v>
      </c>
      <c r="C11" s="202"/>
      <c r="D11" s="203"/>
      <c r="E11" s="10"/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1480</v>
      </c>
      <c r="C13" s="202"/>
      <c r="D13" s="203"/>
      <c r="E13" s="10"/>
    </row>
    <row r="14" spans="1:5" x14ac:dyDescent="0.25">
      <c r="A14" s="9">
        <v>2.4</v>
      </c>
      <c r="B14" s="201" t="s">
        <v>1458</v>
      </c>
      <c r="C14" s="202"/>
      <c r="D14" s="203"/>
      <c r="E14" s="10"/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/>
    </row>
    <row r="18" spans="1:5" x14ac:dyDescent="0.25">
      <c r="A18" s="9">
        <v>2.8</v>
      </c>
      <c r="B18" s="201" t="s">
        <v>1436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1466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1489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3800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1467</v>
      </c>
      <c r="C32" s="202"/>
      <c r="D32" s="203"/>
      <c r="E32" s="10"/>
    </row>
    <row r="33" spans="1:5" x14ac:dyDescent="0.25">
      <c r="A33" s="11" t="s">
        <v>35</v>
      </c>
      <c r="B33" s="201" t="s">
        <v>1481</v>
      </c>
      <c r="C33" s="202"/>
      <c r="D33" s="203"/>
      <c r="E33" s="10">
        <v>280341.40000000002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/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22" t="s">
        <v>1468</v>
      </c>
      <c r="C39" s="223"/>
      <c r="D39" s="224"/>
      <c r="E39" s="10"/>
    </row>
    <row r="40" spans="1:5" x14ac:dyDescent="0.25">
      <c r="A40" s="11">
        <v>2.2999999999999998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+E9+E8</f>
        <v>15709763.35</v>
      </c>
    </row>
    <row r="42" spans="1:5" x14ac:dyDescent="0.25">
      <c r="A42" s="6" t="s">
        <v>46</v>
      </c>
      <c r="B42" s="225" t="s">
        <v>1490</v>
      </c>
      <c r="C42" s="226"/>
      <c r="D42" s="227"/>
      <c r="E42" s="18">
        <v>6651261.04</v>
      </c>
    </row>
    <row r="43" spans="1:5" x14ac:dyDescent="0.25">
      <c r="A43" s="6"/>
      <c r="B43" s="201" t="s">
        <v>1491</v>
      </c>
      <c r="C43" s="202"/>
      <c r="D43" s="203"/>
      <c r="E43" s="19">
        <v>880</v>
      </c>
    </row>
    <row r="44" spans="1:5" x14ac:dyDescent="0.25">
      <c r="A44" s="6"/>
      <c r="B44" s="201" t="s">
        <v>1492</v>
      </c>
      <c r="C44" s="202"/>
      <c r="D44" s="203"/>
      <c r="E44" s="10">
        <v>5865589.2199999997</v>
      </c>
    </row>
    <row r="45" spans="1:5" x14ac:dyDescent="0.25">
      <c r="A45" s="6"/>
      <c r="B45" s="234" t="s">
        <v>1493</v>
      </c>
      <c r="C45" s="235"/>
      <c r="D45" s="236"/>
      <c r="E45" s="19">
        <v>226485.82</v>
      </c>
    </row>
    <row r="46" spans="1:5" x14ac:dyDescent="0.25">
      <c r="A46" s="6"/>
      <c r="B46" s="219" t="s">
        <v>1494</v>
      </c>
      <c r="C46" s="220"/>
      <c r="D46" s="221"/>
      <c r="E46" s="10">
        <v>160800</v>
      </c>
    </row>
    <row r="47" spans="1:5" x14ac:dyDescent="0.25">
      <c r="A47" s="6"/>
      <c r="B47" s="201" t="s">
        <v>1495</v>
      </c>
      <c r="C47" s="202"/>
      <c r="D47" s="203"/>
      <c r="E47" s="10">
        <v>397506</v>
      </c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1496</v>
      </c>
      <c r="C58" s="229"/>
      <c r="D58" s="230"/>
      <c r="E58" s="20">
        <f>-E42+E41</f>
        <v>9058502.3099999987</v>
      </c>
    </row>
  </sheetData>
  <mergeCells count="54">
    <mergeCell ref="B10:D10"/>
    <mergeCell ref="A5:B5"/>
    <mergeCell ref="D5:E5"/>
    <mergeCell ref="A7:D7"/>
    <mergeCell ref="B8:D8"/>
    <mergeCell ref="B9:D9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8"/>
  <sheetViews>
    <sheetView workbookViewId="0">
      <selection sqref="A1:E58"/>
    </sheetView>
  </sheetViews>
  <sheetFormatPr defaultRowHeight="15" x14ac:dyDescent="0.25"/>
  <cols>
    <col min="3" max="3" width="12.140625" customWidth="1"/>
    <col min="4" max="4" width="14" customWidth="1"/>
    <col min="5" max="5" width="27.710937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1476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1477</v>
      </c>
      <c r="C8" s="211"/>
      <c r="D8" s="212"/>
      <c r="E8" s="7">
        <v>15504904.76</v>
      </c>
    </row>
    <row r="9" spans="1:5" x14ac:dyDescent="0.25">
      <c r="A9" s="6" t="s">
        <v>9</v>
      </c>
      <c r="B9" s="213" t="s">
        <v>1478</v>
      </c>
      <c r="C9" s="214"/>
      <c r="D9" s="215"/>
      <c r="E9" s="8">
        <v>34898996.850000001</v>
      </c>
    </row>
    <row r="10" spans="1:5" x14ac:dyDescent="0.25">
      <c r="A10" s="9">
        <v>2.1</v>
      </c>
      <c r="B10" s="201" t="s">
        <v>1479</v>
      </c>
      <c r="C10" s="202"/>
      <c r="D10" s="203"/>
      <c r="E10" s="10">
        <v>31622694.129999999</v>
      </c>
    </row>
    <row r="11" spans="1:5" x14ac:dyDescent="0.25">
      <c r="A11" s="9">
        <v>2.2000000000000002</v>
      </c>
      <c r="B11" s="201" t="s">
        <v>1451</v>
      </c>
      <c r="C11" s="202"/>
      <c r="D11" s="203"/>
      <c r="E11" s="10"/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1480</v>
      </c>
      <c r="C13" s="202"/>
      <c r="D13" s="203"/>
      <c r="E13" s="10">
        <v>228708.59</v>
      </c>
    </row>
    <row r="14" spans="1:5" x14ac:dyDescent="0.25">
      <c r="A14" s="9">
        <v>2.4</v>
      </c>
      <c r="B14" s="201" t="s">
        <v>1458</v>
      </c>
      <c r="C14" s="202"/>
      <c r="D14" s="203"/>
      <c r="E14" s="10"/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/>
    </row>
    <row r="18" spans="1:5" x14ac:dyDescent="0.25">
      <c r="A18" s="9">
        <v>2.8</v>
      </c>
      <c r="B18" s="201" t="s">
        <v>1436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1466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2350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1467</v>
      </c>
      <c r="C32" s="202"/>
      <c r="D32" s="203"/>
      <c r="E32" s="10"/>
    </row>
    <row r="33" spans="1:5" x14ac:dyDescent="0.25">
      <c r="A33" s="11" t="s">
        <v>35</v>
      </c>
      <c r="B33" s="201" t="s">
        <v>1481</v>
      </c>
      <c r="C33" s="202"/>
      <c r="D33" s="203"/>
      <c r="E33" s="10">
        <v>3045244.13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/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22" t="s">
        <v>1468</v>
      </c>
      <c r="C39" s="223"/>
      <c r="D39" s="224"/>
      <c r="E39" s="10"/>
    </row>
    <row r="40" spans="1:5" x14ac:dyDescent="0.25">
      <c r="A40" s="11">
        <v>2.2999999999999998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+E9+E8</f>
        <v>50403901.609999999</v>
      </c>
    </row>
    <row r="42" spans="1:5" x14ac:dyDescent="0.25">
      <c r="A42" s="6" t="s">
        <v>46</v>
      </c>
      <c r="B42" s="225" t="s">
        <v>1482</v>
      </c>
      <c r="C42" s="226"/>
      <c r="D42" s="227"/>
      <c r="E42" s="18">
        <v>34978279.659999996</v>
      </c>
    </row>
    <row r="43" spans="1:5" x14ac:dyDescent="0.25">
      <c r="A43" s="6"/>
      <c r="B43" s="201" t="s">
        <v>1483</v>
      </c>
      <c r="C43" s="202"/>
      <c r="D43" s="203"/>
      <c r="E43" s="19">
        <v>30000</v>
      </c>
    </row>
    <row r="44" spans="1:5" x14ac:dyDescent="0.25">
      <c r="A44" s="6"/>
      <c r="B44" s="201" t="s">
        <v>1484</v>
      </c>
      <c r="C44" s="202"/>
      <c r="D44" s="203"/>
      <c r="E44" s="10">
        <v>34948279.659999996</v>
      </c>
    </row>
    <row r="45" spans="1:5" x14ac:dyDescent="0.25">
      <c r="A45" s="6"/>
      <c r="B45" s="234"/>
      <c r="C45" s="235"/>
      <c r="D45" s="236"/>
      <c r="E45" s="19">
        <v>0</v>
      </c>
    </row>
    <row r="46" spans="1:5" x14ac:dyDescent="0.25">
      <c r="A46" s="6"/>
      <c r="B46" s="219"/>
      <c r="C46" s="220"/>
      <c r="D46" s="221"/>
      <c r="E46" s="10">
        <v>0</v>
      </c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1485</v>
      </c>
      <c r="C58" s="229"/>
      <c r="D58" s="230"/>
      <c r="E58" s="20">
        <f>-E42+E41</f>
        <v>15425621.950000003</v>
      </c>
    </row>
  </sheetData>
  <mergeCells count="54">
    <mergeCell ref="B10:D10"/>
    <mergeCell ref="A5:B5"/>
    <mergeCell ref="D5:E5"/>
    <mergeCell ref="A7:D7"/>
    <mergeCell ref="B8:D8"/>
    <mergeCell ref="B9:D9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8"/>
  <sheetViews>
    <sheetView workbookViewId="0">
      <selection activeCell="G10" sqref="G10"/>
    </sheetView>
  </sheetViews>
  <sheetFormatPr defaultRowHeight="15" x14ac:dyDescent="0.25"/>
  <cols>
    <col min="4" max="4" width="17.7109375" customWidth="1"/>
    <col min="5" max="5" width="26.8554687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1463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1464</v>
      </c>
      <c r="C8" s="211"/>
      <c r="D8" s="212"/>
      <c r="E8" s="7">
        <v>20292054.649999999</v>
      </c>
    </row>
    <row r="9" spans="1:5" x14ac:dyDescent="0.25">
      <c r="A9" s="6" t="s">
        <v>9</v>
      </c>
      <c r="B9" s="213" t="s">
        <v>1465</v>
      </c>
      <c r="C9" s="214"/>
      <c r="D9" s="215"/>
      <c r="E9" s="8">
        <v>3523075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1451</v>
      </c>
      <c r="C11" s="202"/>
      <c r="D11" s="203"/>
      <c r="E11" s="10"/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1458</v>
      </c>
      <c r="C14" s="202"/>
      <c r="D14" s="203"/>
      <c r="E14" s="10"/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/>
    </row>
    <row r="18" spans="1:5" x14ac:dyDescent="0.25">
      <c r="A18" s="9">
        <v>2.8</v>
      </c>
      <c r="B18" s="201" t="s">
        <v>1436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1466</v>
      </c>
      <c r="C20" s="202"/>
      <c r="D20" s="203"/>
      <c r="E20" s="10">
        <v>3490375</v>
      </c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2200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1467</v>
      </c>
      <c r="C32" s="202"/>
      <c r="D32" s="203"/>
      <c r="E32" s="10">
        <v>30000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>
        <v>33275.94</v>
      </c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22" t="s">
        <v>1468</v>
      </c>
      <c r="C39" s="223"/>
      <c r="D39" s="224"/>
      <c r="E39" s="10">
        <v>500</v>
      </c>
    </row>
    <row r="40" spans="1:5" x14ac:dyDescent="0.25">
      <c r="A40" s="11">
        <v>2.2999999999999998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+E9+E8</f>
        <v>23815129.649999999</v>
      </c>
    </row>
    <row r="42" spans="1:5" x14ac:dyDescent="0.25">
      <c r="A42" s="6" t="s">
        <v>46</v>
      </c>
      <c r="B42" s="225" t="s">
        <v>1469</v>
      </c>
      <c r="C42" s="226"/>
      <c r="D42" s="227"/>
      <c r="E42" s="18">
        <v>8310224.8899999997</v>
      </c>
    </row>
    <row r="43" spans="1:5" x14ac:dyDescent="0.25">
      <c r="A43" s="6"/>
      <c r="B43" s="201" t="s">
        <v>1470</v>
      </c>
      <c r="C43" s="202"/>
      <c r="D43" s="203"/>
      <c r="E43" s="19" t="s">
        <v>1471</v>
      </c>
    </row>
    <row r="44" spans="1:5" x14ac:dyDescent="0.25">
      <c r="A44" s="6"/>
      <c r="B44" s="201" t="s">
        <v>1472</v>
      </c>
      <c r="C44" s="202"/>
      <c r="D44" s="203"/>
      <c r="E44" s="10">
        <v>4676082.28</v>
      </c>
    </row>
    <row r="45" spans="1:5" x14ac:dyDescent="0.25">
      <c r="A45" s="6"/>
      <c r="B45" s="234" t="s">
        <v>1473</v>
      </c>
      <c r="C45" s="235"/>
      <c r="D45" s="236"/>
      <c r="E45" s="19">
        <v>2731431</v>
      </c>
    </row>
    <row r="46" spans="1:5" x14ac:dyDescent="0.25">
      <c r="A46" s="6"/>
      <c r="B46" s="219" t="s">
        <v>1474</v>
      </c>
      <c r="C46" s="220"/>
      <c r="D46" s="221"/>
      <c r="E46" s="10">
        <v>868042.55</v>
      </c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1475</v>
      </c>
      <c r="C58" s="229"/>
      <c r="D58" s="230"/>
      <c r="E58" s="20">
        <f>-E42+E41</f>
        <v>15504904.759999998</v>
      </c>
    </row>
  </sheetData>
  <mergeCells count="54">
    <mergeCell ref="B10:D10"/>
    <mergeCell ref="A5:B5"/>
    <mergeCell ref="D5:E5"/>
    <mergeCell ref="A7:D7"/>
    <mergeCell ref="B8:D8"/>
    <mergeCell ref="B9:D9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sqref="A1:E57"/>
    </sheetView>
  </sheetViews>
  <sheetFormatPr defaultRowHeight="15" x14ac:dyDescent="0.25"/>
  <cols>
    <col min="3" max="3" width="11.5703125" customWidth="1"/>
    <col min="4" max="4" width="11.42578125" customWidth="1"/>
    <col min="5" max="5" width="27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1455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1456</v>
      </c>
      <c r="C8" s="211"/>
      <c r="D8" s="212"/>
      <c r="E8" s="7">
        <v>17094586.699999999</v>
      </c>
    </row>
    <row r="9" spans="1:5" x14ac:dyDescent="0.25">
      <c r="A9" s="6" t="s">
        <v>9</v>
      </c>
      <c r="B9" s="213" t="s">
        <v>1457</v>
      </c>
      <c r="C9" s="214"/>
      <c r="D9" s="215"/>
      <c r="E9" s="8">
        <v>7493159.2699999996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1451</v>
      </c>
      <c r="C11" s="202"/>
      <c r="D11" s="203"/>
      <c r="E11" s="10"/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1458</v>
      </c>
      <c r="C14" s="202"/>
      <c r="D14" s="203"/>
      <c r="E14" s="10">
        <v>7458083.3300000001</v>
      </c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/>
    </row>
    <row r="18" spans="1:5" x14ac:dyDescent="0.25">
      <c r="A18" s="9">
        <v>2.8</v>
      </c>
      <c r="B18" s="201" t="s">
        <v>1436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1800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>
        <v>33275.94</v>
      </c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24587745.969999999</v>
      </c>
    </row>
    <row r="41" spans="1:5" x14ac:dyDescent="0.25">
      <c r="A41" s="6" t="s">
        <v>46</v>
      </c>
      <c r="B41" s="225" t="s">
        <v>1459</v>
      </c>
      <c r="C41" s="226"/>
      <c r="D41" s="227"/>
      <c r="E41" s="18">
        <v>4295691.32</v>
      </c>
    </row>
    <row r="42" spans="1:5" x14ac:dyDescent="0.25">
      <c r="A42" s="6"/>
      <c r="B42" s="201" t="s">
        <v>1460</v>
      </c>
      <c r="C42" s="202"/>
      <c r="D42" s="203"/>
      <c r="E42" s="19">
        <v>4295191.32</v>
      </c>
    </row>
    <row r="43" spans="1:5" x14ac:dyDescent="0.25">
      <c r="A43" s="6"/>
      <c r="B43" s="201" t="s">
        <v>1461</v>
      </c>
      <c r="C43" s="202"/>
      <c r="D43" s="203"/>
      <c r="E43" s="10">
        <v>500</v>
      </c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1462</v>
      </c>
      <c r="C57" s="229"/>
      <c r="D57" s="230"/>
      <c r="E57" s="20">
        <f>-E41+E40</f>
        <v>20292054.649999999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I7" sqref="I7"/>
    </sheetView>
  </sheetViews>
  <sheetFormatPr defaultRowHeight="15" x14ac:dyDescent="0.25"/>
  <cols>
    <col min="3" max="3" width="12" customWidth="1"/>
    <col min="4" max="4" width="16.5703125" customWidth="1"/>
    <col min="5" max="5" width="36.140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1448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1449</v>
      </c>
      <c r="C8" s="211"/>
      <c r="D8" s="212"/>
      <c r="E8" s="7">
        <v>13191011.699999999</v>
      </c>
    </row>
    <row r="9" spans="1:5" x14ac:dyDescent="0.25">
      <c r="A9" s="6" t="s">
        <v>9</v>
      </c>
      <c r="B9" s="213" t="s">
        <v>1450</v>
      </c>
      <c r="C9" s="214"/>
      <c r="D9" s="215"/>
      <c r="E9" s="8">
        <v>4189200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1451</v>
      </c>
      <c r="C11" s="202"/>
      <c r="D11" s="203"/>
      <c r="E11" s="10">
        <v>4186500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1401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1393</v>
      </c>
      <c r="C15" s="202"/>
      <c r="D15" s="203"/>
      <c r="E15" s="10"/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>
        <v>2441912.0299999998</v>
      </c>
    </row>
    <row r="18" spans="1:5" x14ac:dyDescent="0.25">
      <c r="A18" s="9">
        <v>2.8</v>
      </c>
      <c r="B18" s="201" t="s">
        <v>1436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2700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>
        <v>0</v>
      </c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17380211.699999999</v>
      </c>
    </row>
    <row r="41" spans="1:5" x14ac:dyDescent="0.25">
      <c r="A41" s="6" t="s">
        <v>46</v>
      </c>
      <c r="B41" s="225" t="s">
        <v>1452</v>
      </c>
      <c r="C41" s="226"/>
      <c r="D41" s="227"/>
      <c r="E41" s="18">
        <v>285625</v>
      </c>
    </row>
    <row r="42" spans="1:5" x14ac:dyDescent="0.25">
      <c r="A42" s="6"/>
      <c r="B42" s="201" t="s">
        <v>1453</v>
      </c>
      <c r="C42" s="202"/>
      <c r="D42" s="203"/>
      <c r="E42" s="19">
        <v>500</v>
      </c>
    </row>
    <row r="43" spans="1:5" x14ac:dyDescent="0.25">
      <c r="A43" s="6"/>
      <c r="B43" s="201" t="s">
        <v>529</v>
      </c>
      <c r="C43" s="202"/>
      <c r="D43" s="203"/>
      <c r="E43" s="10">
        <v>285125</v>
      </c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1454</v>
      </c>
      <c r="C57" s="229"/>
      <c r="D57" s="230"/>
      <c r="E57" s="20">
        <f>-E41+E40</f>
        <v>17094586.699999999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G7" sqref="G7"/>
    </sheetView>
  </sheetViews>
  <sheetFormatPr defaultRowHeight="15" x14ac:dyDescent="0.25"/>
  <cols>
    <col min="4" max="4" width="17.7109375" customWidth="1"/>
    <col min="5" max="5" width="23.425781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1441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1442</v>
      </c>
      <c r="C8" s="211"/>
      <c r="D8" s="212"/>
      <c r="E8" s="7">
        <v>10513604.67</v>
      </c>
    </row>
    <row r="9" spans="1:5" x14ac:dyDescent="0.25">
      <c r="A9" s="6" t="s">
        <v>9</v>
      </c>
      <c r="B9" s="213" t="s">
        <v>1443</v>
      </c>
      <c r="C9" s="214"/>
      <c r="D9" s="215"/>
      <c r="E9" s="8">
        <v>2728887.03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1381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1401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1393</v>
      </c>
      <c r="C15" s="202"/>
      <c r="D15" s="203"/>
      <c r="E15" s="10">
        <v>285125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1444</v>
      </c>
      <c r="C17" s="202"/>
      <c r="D17" s="203"/>
      <c r="E17" s="10">
        <v>2441912.0299999998</v>
      </c>
    </row>
    <row r="18" spans="1:5" x14ac:dyDescent="0.25">
      <c r="A18" s="9">
        <v>2.8</v>
      </c>
      <c r="B18" s="201" t="s">
        <v>1436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1850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>
        <v>0</v>
      </c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13242491.699999999</v>
      </c>
    </row>
    <row r="41" spans="1:5" x14ac:dyDescent="0.25">
      <c r="A41" s="6" t="s">
        <v>46</v>
      </c>
      <c r="B41" s="225" t="s">
        <v>1445</v>
      </c>
      <c r="C41" s="226"/>
      <c r="D41" s="227"/>
      <c r="E41" s="18">
        <v>51480</v>
      </c>
    </row>
    <row r="42" spans="1:5" x14ac:dyDescent="0.25">
      <c r="A42" s="6"/>
      <c r="B42" s="201" t="s">
        <v>1446</v>
      </c>
      <c r="C42" s="202"/>
      <c r="D42" s="203"/>
      <c r="E42" s="19">
        <v>51480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1447</v>
      </c>
      <c r="C57" s="229"/>
      <c r="D57" s="230"/>
      <c r="E57" s="20">
        <f>-E41+E40</f>
        <v>13191011.699999999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J9" sqref="J9"/>
    </sheetView>
  </sheetViews>
  <sheetFormatPr defaultRowHeight="15" x14ac:dyDescent="0.25"/>
  <cols>
    <col min="2" max="2" width="15.140625" customWidth="1"/>
    <col min="3" max="3" width="14.140625" customWidth="1"/>
    <col min="4" max="4" width="14.85546875" customWidth="1"/>
    <col min="5" max="5" width="20.140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1433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1434</v>
      </c>
      <c r="C8" s="211"/>
      <c r="D8" s="212"/>
      <c r="E8" s="7">
        <v>8994739.1600000001</v>
      </c>
    </row>
    <row r="9" spans="1:5" x14ac:dyDescent="0.25">
      <c r="A9" s="6" t="s">
        <v>9</v>
      </c>
      <c r="B9" s="213" t="s">
        <v>1435</v>
      </c>
      <c r="C9" s="214"/>
      <c r="D9" s="215"/>
      <c r="E9" s="8">
        <v>6049191.6699999999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1381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1401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1393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1436</v>
      </c>
      <c r="C18" s="202"/>
      <c r="D18" s="203"/>
      <c r="E18" s="10">
        <v>6048041.6699999999</v>
      </c>
    </row>
    <row r="19" spans="1:5" x14ac:dyDescent="0.25">
      <c r="A19" s="9">
        <v>2.9</v>
      </c>
      <c r="B19" s="201" t="s">
        <v>1429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1150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>
        <v>0</v>
      </c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15043930.83</v>
      </c>
    </row>
    <row r="41" spans="1:5" x14ac:dyDescent="0.25">
      <c r="A41" s="6" t="s">
        <v>46</v>
      </c>
      <c r="B41" s="225" t="s">
        <v>1437</v>
      </c>
      <c r="C41" s="226"/>
      <c r="D41" s="227"/>
      <c r="E41" s="18">
        <v>4530326.16</v>
      </c>
    </row>
    <row r="42" spans="1:5" x14ac:dyDescent="0.25">
      <c r="A42" s="6"/>
      <c r="B42" s="201" t="s">
        <v>1438</v>
      </c>
      <c r="C42" s="202"/>
      <c r="D42" s="203"/>
      <c r="E42" s="19">
        <v>2441912.0299999998</v>
      </c>
    </row>
    <row r="43" spans="1:5" x14ac:dyDescent="0.25">
      <c r="A43" s="6"/>
      <c r="B43" s="201" t="s">
        <v>370</v>
      </c>
      <c r="C43" s="202"/>
      <c r="D43" s="203"/>
      <c r="E43" s="10">
        <v>2078414.13</v>
      </c>
    </row>
    <row r="44" spans="1:5" x14ac:dyDescent="0.25">
      <c r="A44" s="6"/>
      <c r="B44" s="234" t="s">
        <v>1439</v>
      </c>
      <c r="C44" s="235"/>
      <c r="D44" s="236"/>
      <c r="E44" s="19">
        <v>10000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1440</v>
      </c>
      <c r="C57" s="229"/>
      <c r="D57" s="230"/>
      <c r="E57" s="20">
        <f>-E41+E40</f>
        <v>10513604.67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O17" sqref="O17"/>
    </sheetView>
  </sheetViews>
  <sheetFormatPr defaultRowHeight="15" x14ac:dyDescent="0.25"/>
  <cols>
    <col min="2" max="2" width="16.85546875" customWidth="1"/>
    <col min="3" max="3" width="12.140625" customWidth="1"/>
    <col min="4" max="4" width="13.42578125" customWidth="1"/>
    <col min="5" max="5" width="20.57031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1426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1427</v>
      </c>
      <c r="C8" s="211"/>
      <c r="D8" s="212"/>
      <c r="E8" s="7">
        <v>8112615.0999999996</v>
      </c>
    </row>
    <row r="9" spans="1:5" x14ac:dyDescent="0.25">
      <c r="A9" s="6" t="s">
        <v>9</v>
      </c>
      <c r="B9" s="213" t="s">
        <v>1428</v>
      </c>
      <c r="C9" s="214"/>
      <c r="D9" s="215"/>
      <c r="E9" s="8">
        <v>918400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1381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1401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1393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/>
    </row>
    <row r="19" spans="1:5" x14ac:dyDescent="0.25">
      <c r="A19" s="9">
        <v>2.9</v>
      </c>
      <c r="B19" s="201" t="s">
        <v>1429</v>
      </c>
      <c r="C19" s="202"/>
      <c r="D19" s="203"/>
      <c r="E19" s="10">
        <v>915750</v>
      </c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2650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>
        <v>0</v>
      </c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9031015.0999999996</v>
      </c>
    </row>
    <row r="41" spans="1:5" x14ac:dyDescent="0.25">
      <c r="A41" s="6" t="s">
        <v>46</v>
      </c>
      <c r="B41" s="225" t="s">
        <v>1430</v>
      </c>
      <c r="C41" s="226"/>
      <c r="D41" s="227"/>
      <c r="E41" s="18">
        <v>36275.94</v>
      </c>
    </row>
    <row r="42" spans="1:5" x14ac:dyDescent="0.25">
      <c r="A42" s="6"/>
      <c r="B42" s="201" t="s">
        <v>1431</v>
      </c>
      <c r="C42" s="202"/>
      <c r="D42" s="203"/>
      <c r="E42" s="19">
        <v>3000</v>
      </c>
    </row>
    <row r="43" spans="1:5" x14ac:dyDescent="0.25">
      <c r="A43" s="6"/>
      <c r="B43" s="201" t="s">
        <v>1432</v>
      </c>
      <c r="C43" s="202"/>
      <c r="D43" s="203"/>
      <c r="E43" s="10">
        <v>33275.94</v>
      </c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1425</v>
      </c>
      <c r="C57" s="229"/>
      <c r="D57" s="230"/>
      <c r="E57" s="20">
        <f>-E41+E40</f>
        <v>8994739.1600000001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J14" sqref="J14"/>
    </sheetView>
  </sheetViews>
  <sheetFormatPr defaultRowHeight="15" x14ac:dyDescent="0.25"/>
  <cols>
    <col min="2" max="2" width="14.7109375" customWidth="1"/>
    <col min="3" max="3" width="12.42578125" customWidth="1"/>
    <col min="4" max="4" width="13.85546875" customWidth="1"/>
    <col min="5" max="5" width="19.57031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1421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1422</v>
      </c>
      <c r="C8" s="211"/>
      <c r="D8" s="212"/>
      <c r="E8" s="7">
        <v>8110315.0999999996</v>
      </c>
    </row>
    <row r="9" spans="1:5" x14ac:dyDescent="0.25">
      <c r="A9" s="6" t="s">
        <v>9</v>
      </c>
      <c r="B9" s="213" t="s">
        <v>1423</v>
      </c>
      <c r="C9" s="214"/>
      <c r="D9" s="215"/>
      <c r="E9" s="8">
        <v>2300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1381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1401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1393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/>
    </row>
    <row r="19" spans="1:5" x14ac:dyDescent="0.25">
      <c r="A19" s="9">
        <v>2.9</v>
      </c>
      <c r="B19" s="201" t="s">
        <v>1362</v>
      </c>
      <c r="C19" s="202"/>
      <c r="D19" s="203"/>
      <c r="E19" s="10"/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2300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>
        <v>0</v>
      </c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8112615.0999999996</v>
      </c>
    </row>
    <row r="41" spans="1:5" x14ac:dyDescent="0.25">
      <c r="A41" s="6" t="s">
        <v>46</v>
      </c>
      <c r="B41" s="225" t="s">
        <v>1424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1425</v>
      </c>
      <c r="C57" s="229"/>
      <c r="D57" s="230"/>
      <c r="E57" s="20">
        <f>-E41+E40</f>
        <v>8112615.0999999996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I13" sqref="I13"/>
    </sheetView>
  </sheetViews>
  <sheetFormatPr defaultRowHeight="15" x14ac:dyDescent="0.25"/>
  <cols>
    <col min="2" max="2" width="14.7109375" customWidth="1"/>
    <col min="3" max="3" width="13.28515625" customWidth="1"/>
    <col min="4" max="4" width="13.42578125" customWidth="1"/>
    <col min="5" max="5" width="20.140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1408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1409</v>
      </c>
      <c r="C8" s="211"/>
      <c r="D8" s="212"/>
      <c r="E8" s="7">
        <v>19132082.739999998</v>
      </c>
    </row>
    <row r="9" spans="1:5" x14ac:dyDescent="0.25">
      <c r="A9" s="6" t="s">
        <v>9</v>
      </c>
      <c r="B9" s="213" t="s">
        <v>1410</v>
      </c>
      <c r="C9" s="214"/>
      <c r="D9" s="215"/>
      <c r="E9" s="8">
        <v>2600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1381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1401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1393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/>
    </row>
    <row r="19" spans="1:5" x14ac:dyDescent="0.25">
      <c r="A19" s="9">
        <v>2.9</v>
      </c>
      <c r="B19" s="201" t="s">
        <v>1362</v>
      </c>
      <c r="C19" s="202"/>
      <c r="D19" s="203"/>
      <c r="E19" s="10"/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2600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>
        <v>0</v>
      </c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19134682.739999998</v>
      </c>
    </row>
    <row r="41" spans="1:5" x14ac:dyDescent="0.25">
      <c r="A41" s="6" t="s">
        <v>46</v>
      </c>
      <c r="B41" s="225" t="s">
        <v>1411</v>
      </c>
      <c r="C41" s="226"/>
      <c r="D41" s="227"/>
      <c r="E41" s="18">
        <v>11024367.640000001</v>
      </c>
    </row>
    <row r="42" spans="1:5" x14ac:dyDescent="0.25">
      <c r="A42" s="6"/>
      <c r="B42" s="201" t="s">
        <v>1412</v>
      </c>
      <c r="C42" s="202"/>
      <c r="D42" s="203"/>
      <c r="E42" s="19">
        <v>5662000.04</v>
      </c>
    </row>
    <row r="43" spans="1:5" x14ac:dyDescent="0.25">
      <c r="A43" s="6"/>
      <c r="B43" s="201" t="s">
        <v>1413</v>
      </c>
      <c r="C43" s="202"/>
      <c r="D43" s="203"/>
      <c r="E43" s="10">
        <v>2459637.38</v>
      </c>
    </row>
    <row r="44" spans="1:5" x14ac:dyDescent="0.25">
      <c r="A44" s="6"/>
      <c r="B44" s="234" t="s">
        <v>1414</v>
      </c>
      <c r="C44" s="235"/>
      <c r="D44" s="236"/>
      <c r="E44" s="19">
        <v>7622.34</v>
      </c>
    </row>
    <row r="45" spans="1:5" x14ac:dyDescent="0.25">
      <c r="A45" s="6"/>
      <c r="B45" s="219" t="s">
        <v>1415</v>
      </c>
      <c r="C45" s="220"/>
      <c r="D45" s="221"/>
      <c r="E45" s="10">
        <v>32256</v>
      </c>
    </row>
    <row r="46" spans="1:5" x14ac:dyDescent="0.25">
      <c r="A46" s="6"/>
      <c r="B46" s="201" t="s">
        <v>1416</v>
      </c>
      <c r="C46" s="202"/>
      <c r="D46" s="203"/>
      <c r="E46" s="10">
        <v>17606.400000000001</v>
      </c>
    </row>
    <row r="47" spans="1:5" x14ac:dyDescent="0.25">
      <c r="A47" s="6"/>
      <c r="B47" s="201" t="s">
        <v>1417</v>
      </c>
      <c r="C47" s="202"/>
      <c r="D47" s="203"/>
      <c r="E47" s="10">
        <v>12546</v>
      </c>
    </row>
    <row r="48" spans="1:5" x14ac:dyDescent="0.25">
      <c r="A48" s="6"/>
      <c r="B48" s="201" t="s">
        <v>1418</v>
      </c>
      <c r="C48" s="202"/>
      <c r="D48" s="203"/>
      <c r="E48" s="10">
        <v>12816.93</v>
      </c>
    </row>
    <row r="49" spans="1:5" x14ac:dyDescent="0.25">
      <c r="A49" s="6"/>
      <c r="B49" s="201" t="s">
        <v>1419</v>
      </c>
      <c r="C49" s="202"/>
      <c r="D49" s="203"/>
      <c r="E49" s="10">
        <v>2819882.55</v>
      </c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1420</v>
      </c>
      <c r="C57" s="229"/>
      <c r="D57" s="230"/>
      <c r="E57" s="20">
        <f>-E41+E40</f>
        <v>8110315.0999999978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25" workbookViewId="0">
      <selection activeCell="G13" sqref="G13"/>
    </sheetView>
  </sheetViews>
  <sheetFormatPr defaultRowHeight="15" x14ac:dyDescent="0.25"/>
  <cols>
    <col min="2" max="2" width="16.5703125" customWidth="1"/>
    <col min="3" max="3" width="12.5703125" customWidth="1"/>
    <col min="4" max="4" width="11.5703125" customWidth="1"/>
    <col min="5" max="5" width="20.140625" customWidth="1"/>
  </cols>
  <sheetData>
    <row r="3" spans="1:5" x14ac:dyDescent="0.25">
      <c r="A3" t="s">
        <v>0</v>
      </c>
      <c r="B3" s="1" t="s">
        <v>1</v>
      </c>
      <c r="C3" s="1"/>
      <c r="D3" s="1"/>
      <c r="E3" s="1"/>
    </row>
    <row r="4" spans="1:5" x14ac:dyDescent="0.25">
      <c r="A4" s="204" t="s">
        <v>2</v>
      </c>
      <c r="B4" s="205"/>
      <c r="C4" s="2" t="s">
        <v>2033</v>
      </c>
      <c r="D4" s="206" t="s">
        <v>4</v>
      </c>
      <c r="E4" s="207"/>
    </row>
    <row r="5" spans="1:5" x14ac:dyDescent="0.25">
      <c r="A5" s="3"/>
      <c r="B5" s="4"/>
      <c r="C5" s="4"/>
      <c r="D5" s="4"/>
    </row>
    <row r="6" spans="1:5" x14ac:dyDescent="0.25">
      <c r="A6" s="208" t="s">
        <v>5</v>
      </c>
      <c r="B6" s="209"/>
      <c r="C6" s="209"/>
      <c r="D6" s="209"/>
      <c r="E6" s="5" t="s">
        <v>6</v>
      </c>
    </row>
    <row r="7" spans="1:5" x14ac:dyDescent="0.25">
      <c r="A7" s="6" t="s">
        <v>7</v>
      </c>
      <c r="B7" s="210" t="s">
        <v>2034</v>
      </c>
      <c r="C7" s="211"/>
      <c r="D7" s="212"/>
      <c r="E7" s="7">
        <v>38784031.130000003</v>
      </c>
    </row>
    <row r="8" spans="1:5" x14ac:dyDescent="0.25">
      <c r="A8" s="6" t="s">
        <v>9</v>
      </c>
      <c r="B8" s="213" t="s">
        <v>2035</v>
      </c>
      <c r="C8" s="214"/>
      <c r="D8" s="215"/>
      <c r="E8" s="8">
        <v>26590896.48</v>
      </c>
    </row>
    <row r="9" spans="1:5" x14ac:dyDescent="0.25">
      <c r="A9" s="9">
        <v>2.1</v>
      </c>
      <c r="B9" s="201" t="s">
        <v>2036</v>
      </c>
      <c r="C9" s="202"/>
      <c r="D9" s="203"/>
      <c r="E9" s="10">
        <v>25801603.16</v>
      </c>
    </row>
    <row r="10" spans="1:5" x14ac:dyDescent="0.25">
      <c r="A10" s="9">
        <v>2.2000000000000002</v>
      </c>
      <c r="B10" s="201" t="s">
        <v>1997</v>
      </c>
      <c r="C10" s="202"/>
      <c r="D10" s="203"/>
      <c r="E10" s="10" t="s">
        <v>0</v>
      </c>
    </row>
    <row r="11" spans="1:5" x14ac:dyDescent="0.25">
      <c r="A11" s="11">
        <v>2.2999999999999998</v>
      </c>
      <c r="B11" s="201" t="s">
        <v>13</v>
      </c>
      <c r="C11" s="202"/>
      <c r="D11" s="203"/>
      <c r="E11" s="10" t="s">
        <v>0</v>
      </c>
    </row>
    <row r="12" spans="1:5" x14ac:dyDescent="0.25">
      <c r="A12" s="11">
        <v>2.4</v>
      </c>
      <c r="B12" s="201" t="s">
        <v>2037</v>
      </c>
      <c r="C12" s="202"/>
      <c r="D12" s="203"/>
      <c r="E12" s="10">
        <v>305500</v>
      </c>
    </row>
    <row r="13" spans="1:5" x14ac:dyDescent="0.25">
      <c r="A13" s="9">
        <v>2.4</v>
      </c>
      <c r="B13" s="201" t="s">
        <v>1952</v>
      </c>
      <c r="C13" s="202"/>
      <c r="D13" s="203"/>
      <c r="E13" s="10" t="s">
        <v>0</v>
      </c>
    </row>
    <row r="14" spans="1:5" x14ac:dyDescent="0.25">
      <c r="A14" s="9">
        <v>2.5</v>
      </c>
      <c r="B14" s="201" t="s">
        <v>1998</v>
      </c>
      <c r="C14" s="202"/>
      <c r="D14" s="203"/>
      <c r="E14" s="10" t="s">
        <v>0</v>
      </c>
    </row>
    <row r="15" spans="1:5" x14ac:dyDescent="0.25">
      <c r="A15" s="9">
        <v>2.6</v>
      </c>
      <c r="B15" s="201" t="s">
        <v>17</v>
      </c>
      <c r="C15" s="202"/>
      <c r="D15" s="203"/>
      <c r="E15" s="10"/>
    </row>
    <row r="16" spans="1:5" x14ac:dyDescent="0.25">
      <c r="A16" s="9">
        <v>2.7</v>
      </c>
      <c r="B16" s="201" t="s">
        <v>1932</v>
      </c>
      <c r="C16" s="202"/>
      <c r="D16" s="203"/>
      <c r="E16" s="10" t="s">
        <v>0</v>
      </c>
    </row>
    <row r="17" spans="1:5" x14ac:dyDescent="0.25">
      <c r="A17" s="9">
        <v>2.8</v>
      </c>
      <c r="B17" s="201" t="s">
        <v>1989</v>
      </c>
      <c r="C17" s="202"/>
      <c r="D17" s="203"/>
      <c r="E17" s="10" t="s">
        <v>0</v>
      </c>
    </row>
    <row r="18" spans="1:5" x14ac:dyDescent="0.25">
      <c r="A18" s="9">
        <v>2.9</v>
      </c>
      <c r="B18" s="201" t="s">
        <v>1990</v>
      </c>
      <c r="C18" s="202"/>
      <c r="D18" s="203"/>
      <c r="E18" s="10" t="s">
        <v>0</v>
      </c>
    </row>
    <row r="19" spans="1:5" x14ac:dyDescent="0.25">
      <c r="A19" s="12">
        <v>2.1</v>
      </c>
      <c r="B19" s="201" t="s">
        <v>1991</v>
      </c>
      <c r="C19" s="202"/>
      <c r="D19" s="203"/>
      <c r="E19" s="10" t="s">
        <v>0</v>
      </c>
    </row>
    <row r="20" spans="1:5" x14ac:dyDescent="0.25">
      <c r="A20" s="9">
        <v>2.11</v>
      </c>
      <c r="B20" s="201" t="s">
        <v>2022</v>
      </c>
      <c r="C20" s="202"/>
      <c r="D20" s="203"/>
      <c r="E20" s="10" t="s">
        <v>0</v>
      </c>
    </row>
    <row r="21" spans="1:5" x14ac:dyDescent="0.25">
      <c r="A21" s="9">
        <v>2.12</v>
      </c>
      <c r="B21" s="201" t="s">
        <v>2038</v>
      </c>
      <c r="C21" s="202"/>
      <c r="D21" s="203"/>
      <c r="E21" s="10">
        <v>480593.32</v>
      </c>
    </row>
    <row r="22" spans="1:5" x14ac:dyDescent="0.25">
      <c r="A22" s="9">
        <v>2.13</v>
      </c>
      <c r="B22" s="216" t="s">
        <v>1962</v>
      </c>
      <c r="C22" s="217"/>
      <c r="D22" s="218"/>
      <c r="E22" s="10"/>
    </row>
    <row r="23" spans="1:5" x14ac:dyDescent="0.25">
      <c r="A23" s="9">
        <v>2.14</v>
      </c>
      <c r="B23" s="216" t="s">
        <v>25</v>
      </c>
      <c r="C23" s="217"/>
      <c r="D23" s="218"/>
      <c r="E23" s="10" t="s">
        <v>0</v>
      </c>
    </row>
    <row r="24" spans="1:5" x14ac:dyDescent="0.25">
      <c r="A24" s="9">
        <v>2.15</v>
      </c>
      <c r="B24" s="201" t="s">
        <v>26</v>
      </c>
      <c r="C24" s="202"/>
      <c r="D24" s="203"/>
      <c r="E24" s="10">
        <v>3200</v>
      </c>
    </row>
    <row r="25" spans="1:5" x14ac:dyDescent="0.25">
      <c r="A25" s="9">
        <v>2.16</v>
      </c>
      <c r="B25" s="201" t="s">
        <v>27</v>
      </c>
      <c r="C25" s="202"/>
      <c r="D25" s="203"/>
      <c r="E25" s="10"/>
    </row>
    <row r="26" spans="1:5" x14ac:dyDescent="0.25">
      <c r="A26" s="9">
        <v>2.17</v>
      </c>
      <c r="B26" s="201" t="s">
        <v>28</v>
      </c>
      <c r="C26" s="202"/>
      <c r="D26" s="203"/>
      <c r="E26" s="10" t="s">
        <v>0</v>
      </c>
    </row>
    <row r="27" spans="1:5" x14ac:dyDescent="0.25">
      <c r="A27" s="9">
        <v>2.1800000000000002</v>
      </c>
      <c r="B27" s="201" t="s">
        <v>1769</v>
      </c>
      <c r="C27" s="202"/>
      <c r="D27" s="203"/>
      <c r="E27" s="10"/>
    </row>
    <row r="28" spans="1:5" x14ac:dyDescent="0.25">
      <c r="A28" s="9">
        <v>2.19</v>
      </c>
      <c r="B28" s="201" t="s">
        <v>2029</v>
      </c>
      <c r="C28" s="202"/>
      <c r="D28" s="203"/>
      <c r="E28" s="10">
        <v>0</v>
      </c>
    </row>
    <row r="29" spans="1:5" x14ac:dyDescent="0.25">
      <c r="A29" s="9">
        <v>2.2000000000000002</v>
      </c>
      <c r="B29" s="201" t="s">
        <v>31</v>
      </c>
      <c r="C29" s="202"/>
      <c r="D29" s="203"/>
      <c r="E29" s="10" t="s">
        <v>0</v>
      </c>
    </row>
    <row r="30" spans="1:5" x14ac:dyDescent="0.25">
      <c r="A30" s="11" t="s">
        <v>32</v>
      </c>
      <c r="B30" s="201" t="s">
        <v>1902</v>
      </c>
      <c r="C30" s="202"/>
      <c r="D30" s="203"/>
      <c r="E30" s="10" t="s">
        <v>0</v>
      </c>
    </row>
    <row r="31" spans="1:5" x14ac:dyDescent="0.25">
      <c r="A31" s="9">
        <v>2.2200000000000002</v>
      </c>
      <c r="B31" s="201" t="s">
        <v>1903</v>
      </c>
      <c r="C31" s="202"/>
      <c r="D31" s="203"/>
      <c r="E31" s="10" t="s">
        <v>0</v>
      </c>
    </row>
    <row r="32" spans="1:5" x14ac:dyDescent="0.25">
      <c r="A32" s="11" t="s">
        <v>35</v>
      </c>
      <c r="B32" s="201" t="s">
        <v>1953</v>
      </c>
      <c r="C32" s="202"/>
      <c r="D32" s="203"/>
      <c r="E32" s="10" t="s">
        <v>0</v>
      </c>
    </row>
    <row r="33" spans="1:5" x14ac:dyDescent="0.25">
      <c r="A33" s="16" t="s">
        <v>37</v>
      </c>
      <c r="B33" s="201" t="s">
        <v>1511</v>
      </c>
      <c r="C33" s="202"/>
      <c r="D33" s="203"/>
      <c r="E33" s="10"/>
    </row>
    <row r="34" spans="1:5" x14ac:dyDescent="0.25">
      <c r="A34" s="11" t="s">
        <v>38</v>
      </c>
      <c r="B34" s="201" t="s">
        <v>39</v>
      </c>
      <c r="C34" s="202"/>
      <c r="D34" s="203"/>
      <c r="E34" s="10" t="s">
        <v>0</v>
      </c>
    </row>
    <row r="35" spans="1:5" x14ac:dyDescent="0.25">
      <c r="A35" s="11" t="s">
        <v>40</v>
      </c>
      <c r="B35" s="201" t="s">
        <v>1528</v>
      </c>
      <c r="C35" s="202"/>
      <c r="D35" s="203"/>
      <c r="E35" s="10">
        <v>0</v>
      </c>
    </row>
    <row r="36" spans="1:5" x14ac:dyDescent="0.25">
      <c r="A36" s="11" t="s">
        <v>42</v>
      </c>
      <c r="B36" s="201" t="s">
        <v>886</v>
      </c>
      <c r="C36" s="202"/>
      <c r="D36" s="203"/>
      <c r="E36" s="10" t="s">
        <v>0</v>
      </c>
    </row>
    <row r="37" spans="1:5" x14ac:dyDescent="0.25">
      <c r="A37" s="11">
        <v>2.2799999999999998</v>
      </c>
      <c r="B37" s="222" t="s">
        <v>1640</v>
      </c>
      <c r="C37" s="223"/>
      <c r="D37" s="224"/>
      <c r="E37" s="10" t="s">
        <v>0</v>
      </c>
    </row>
    <row r="38" spans="1:5" x14ac:dyDescent="0.25">
      <c r="A38" s="11">
        <v>2.29</v>
      </c>
      <c r="B38" s="222" t="s">
        <v>1896</v>
      </c>
      <c r="C38" s="223"/>
      <c r="D38" s="224"/>
      <c r="E38" s="10"/>
    </row>
    <row r="39" spans="1:5" x14ac:dyDescent="0.25">
      <c r="A39" s="11">
        <v>2.2999999999999998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+E8+E7</f>
        <v>65374927.609999999</v>
      </c>
    </row>
    <row r="41" spans="1:5" x14ac:dyDescent="0.25">
      <c r="A41" s="6" t="s">
        <v>46</v>
      </c>
      <c r="B41" s="225" t="s">
        <v>2039</v>
      </c>
      <c r="C41" s="226"/>
      <c r="D41" s="227"/>
      <c r="E41" s="18">
        <v>28280944.370000001</v>
      </c>
    </row>
    <row r="42" spans="1:5" x14ac:dyDescent="0.25">
      <c r="A42" s="6"/>
      <c r="B42" s="201" t="s">
        <v>2040</v>
      </c>
      <c r="C42" s="202"/>
      <c r="D42" s="203"/>
      <c r="E42" s="19">
        <v>2479341.21</v>
      </c>
    </row>
    <row r="43" spans="1:5" x14ac:dyDescent="0.25">
      <c r="A43" s="6"/>
      <c r="B43" s="201" t="s">
        <v>2041</v>
      </c>
      <c r="C43" s="202"/>
      <c r="D43" s="203"/>
      <c r="E43" s="19">
        <v>25801603.16</v>
      </c>
    </row>
    <row r="44" spans="1:5" x14ac:dyDescent="0.25">
      <c r="A44" s="6"/>
      <c r="B44" s="201"/>
      <c r="C44" s="202"/>
      <c r="D44" s="203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2042</v>
      </c>
      <c r="C57" s="229"/>
      <c r="D57" s="230"/>
      <c r="E57" s="20">
        <f>-E41+E40</f>
        <v>37093983.239999995</v>
      </c>
    </row>
  </sheetData>
  <mergeCells count="54">
    <mergeCell ref="B9:D9"/>
    <mergeCell ref="A4:B4"/>
    <mergeCell ref="D4:E4"/>
    <mergeCell ref="A6:D6"/>
    <mergeCell ref="B7:D7"/>
    <mergeCell ref="B8:D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H13" sqref="H13"/>
    </sheetView>
  </sheetViews>
  <sheetFormatPr defaultRowHeight="15" x14ac:dyDescent="0.25"/>
  <cols>
    <col min="2" max="2" width="16.42578125" customWidth="1"/>
    <col min="3" max="3" width="14.140625" customWidth="1"/>
    <col min="4" max="4" width="13.140625" customWidth="1"/>
    <col min="5" max="5" width="20.8554687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1398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1399</v>
      </c>
      <c r="C8" s="211"/>
      <c r="D8" s="212"/>
      <c r="E8" s="7">
        <v>8249265.9699999997</v>
      </c>
    </row>
    <row r="9" spans="1:5" x14ac:dyDescent="0.25">
      <c r="A9" s="6" t="s">
        <v>9</v>
      </c>
      <c r="B9" s="213" t="s">
        <v>1400</v>
      </c>
      <c r="C9" s="214"/>
      <c r="D9" s="215"/>
      <c r="E9" s="8">
        <v>11456606.24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1381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1401</v>
      </c>
      <c r="C14" s="202"/>
      <c r="D14" s="203"/>
      <c r="E14" s="10">
        <v>8023289.7800000003</v>
      </c>
    </row>
    <row r="15" spans="1:5" x14ac:dyDescent="0.25">
      <c r="A15" s="9">
        <v>2.5</v>
      </c>
      <c r="B15" s="201" t="s">
        <v>1393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/>
    </row>
    <row r="19" spans="1:5" x14ac:dyDescent="0.25">
      <c r="A19" s="9">
        <v>2.9</v>
      </c>
      <c r="B19" s="201" t="s">
        <v>1362</v>
      </c>
      <c r="C19" s="202"/>
      <c r="D19" s="203"/>
      <c r="E19" s="10"/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1650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>
        <v>2832699.54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1402</v>
      </c>
      <c r="C36" s="202"/>
      <c r="D36" s="203"/>
      <c r="E36" s="10">
        <v>598966.92000000004</v>
      </c>
    </row>
    <row r="37" spans="1:5" x14ac:dyDescent="0.25">
      <c r="A37" s="11" t="s">
        <v>42</v>
      </c>
      <c r="B37" s="201" t="s">
        <v>886</v>
      </c>
      <c r="C37" s="202"/>
      <c r="D37" s="203"/>
      <c r="E37" s="10">
        <v>0</v>
      </c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19705872.210000001</v>
      </c>
    </row>
    <row r="41" spans="1:5" x14ac:dyDescent="0.25">
      <c r="A41" s="6" t="s">
        <v>46</v>
      </c>
      <c r="B41" s="225" t="s">
        <v>1403</v>
      </c>
      <c r="C41" s="226"/>
      <c r="D41" s="227"/>
      <c r="E41" s="18">
        <v>573789.47</v>
      </c>
    </row>
    <row r="42" spans="1:5" x14ac:dyDescent="0.25">
      <c r="A42" s="6"/>
      <c r="B42" s="201" t="s">
        <v>1404</v>
      </c>
      <c r="C42" s="202"/>
      <c r="D42" s="203"/>
      <c r="E42" s="19">
        <v>12268.52</v>
      </c>
    </row>
    <row r="43" spans="1:5" x14ac:dyDescent="0.25">
      <c r="A43" s="6"/>
      <c r="B43" s="201" t="s">
        <v>1405</v>
      </c>
      <c r="C43" s="202"/>
      <c r="D43" s="203"/>
      <c r="E43" s="10">
        <v>219748.8</v>
      </c>
    </row>
    <row r="44" spans="1:5" x14ac:dyDescent="0.25">
      <c r="A44" s="6"/>
      <c r="B44" s="234" t="s">
        <v>1406</v>
      </c>
      <c r="C44" s="235"/>
      <c r="D44" s="236"/>
      <c r="E44" s="19">
        <v>341772.15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1407</v>
      </c>
      <c r="C57" s="229"/>
      <c r="D57" s="230"/>
      <c r="E57" s="20">
        <f>-E41+E40</f>
        <v>19132082.740000002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topLeftCell="A25" workbookViewId="0">
      <selection activeCell="G11" sqref="G11"/>
    </sheetView>
  </sheetViews>
  <sheetFormatPr defaultRowHeight="15" x14ac:dyDescent="0.25"/>
  <cols>
    <col min="2" max="2" width="16.42578125" customWidth="1"/>
    <col min="3" max="3" width="14" customWidth="1"/>
    <col min="4" max="4" width="18.140625" customWidth="1"/>
    <col min="5" max="5" width="21.425781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1390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1391</v>
      </c>
      <c r="C8" s="211"/>
      <c r="D8" s="212"/>
      <c r="E8" s="7">
        <v>8517692.9499999993</v>
      </c>
    </row>
    <row r="9" spans="1:5" x14ac:dyDescent="0.25">
      <c r="A9" s="6" t="s">
        <v>9</v>
      </c>
      <c r="B9" s="213" t="s">
        <v>1392</v>
      </c>
      <c r="C9" s="214"/>
      <c r="D9" s="215"/>
      <c r="E9" s="8">
        <v>3200</v>
      </c>
    </row>
    <row r="10" spans="1:5" x14ac:dyDescent="0.25">
      <c r="A10" s="9">
        <v>2.1</v>
      </c>
      <c r="B10" s="201" t="s">
        <v>1380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1381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1393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/>
    </row>
    <row r="19" spans="1:5" x14ac:dyDescent="0.25">
      <c r="A19" s="9">
        <v>2.9</v>
      </c>
      <c r="B19" s="201" t="s">
        <v>1362</v>
      </c>
      <c r="C19" s="202"/>
      <c r="D19" s="203"/>
      <c r="E19" s="10"/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3200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8520892.9499999993</v>
      </c>
    </row>
    <row r="41" spans="1:5" x14ac:dyDescent="0.25">
      <c r="A41" s="6" t="s">
        <v>46</v>
      </c>
      <c r="B41" s="225" t="s">
        <v>1394</v>
      </c>
      <c r="C41" s="226"/>
      <c r="D41" s="227"/>
      <c r="E41" s="18">
        <v>271626.98</v>
      </c>
    </row>
    <row r="42" spans="1:5" x14ac:dyDescent="0.25">
      <c r="A42" s="6"/>
      <c r="B42" s="201" t="s">
        <v>392</v>
      </c>
      <c r="C42" s="202"/>
      <c r="D42" s="203"/>
      <c r="E42" s="19">
        <v>45849.32</v>
      </c>
    </row>
    <row r="43" spans="1:5" x14ac:dyDescent="0.25">
      <c r="A43" s="6"/>
      <c r="B43" s="201" t="s">
        <v>1395</v>
      </c>
      <c r="C43" s="202"/>
      <c r="D43" s="203"/>
      <c r="E43" s="10">
        <v>175089.66</v>
      </c>
    </row>
    <row r="44" spans="1:5" x14ac:dyDescent="0.25">
      <c r="A44" s="6"/>
      <c r="B44" s="234" t="s">
        <v>1396</v>
      </c>
      <c r="C44" s="235"/>
      <c r="D44" s="236"/>
      <c r="E44" s="19">
        <v>50688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1397</v>
      </c>
      <c r="C57" s="229"/>
      <c r="D57" s="230"/>
      <c r="E57" s="20">
        <f>-E41+E40</f>
        <v>8249265.9699999988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J15" sqref="J15"/>
    </sheetView>
  </sheetViews>
  <sheetFormatPr defaultRowHeight="15" x14ac:dyDescent="0.25"/>
  <cols>
    <col min="2" max="2" width="17" customWidth="1"/>
    <col min="3" max="3" width="13.7109375" customWidth="1"/>
    <col min="4" max="4" width="17" customWidth="1"/>
    <col min="5" max="5" width="19.425781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1389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1379</v>
      </c>
      <c r="C8" s="211"/>
      <c r="D8" s="212"/>
      <c r="E8" s="7">
        <v>8757962.2100000009</v>
      </c>
    </row>
    <row r="9" spans="1:5" x14ac:dyDescent="0.25">
      <c r="A9" s="6" t="s">
        <v>9</v>
      </c>
      <c r="B9" s="213" t="s">
        <v>1375</v>
      </c>
      <c r="C9" s="214"/>
      <c r="D9" s="215"/>
      <c r="E9" s="8">
        <v>31921576.52</v>
      </c>
    </row>
    <row r="10" spans="1:5" x14ac:dyDescent="0.25">
      <c r="A10" s="9">
        <v>2.1</v>
      </c>
      <c r="B10" s="201" t="s">
        <v>1380</v>
      </c>
      <c r="C10" s="202"/>
      <c r="D10" s="203"/>
      <c r="E10" s="10">
        <v>26124193.739999998</v>
      </c>
    </row>
    <row r="11" spans="1:5" x14ac:dyDescent="0.25">
      <c r="A11" s="9">
        <v>2.2000000000000002</v>
      </c>
      <c r="B11" s="201" t="s">
        <v>1381</v>
      </c>
      <c r="C11" s="202"/>
      <c r="D11" s="203"/>
      <c r="E11" s="10">
        <v>4511842.92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>
        <v>305500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/>
    </row>
    <row r="19" spans="1:5" x14ac:dyDescent="0.25">
      <c r="A19" s="9">
        <v>2.9</v>
      </c>
      <c r="B19" s="201" t="s">
        <v>1362</v>
      </c>
      <c r="C19" s="202"/>
      <c r="D19" s="203"/>
      <c r="E19" s="10"/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2950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>
        <v>977089.86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40679538.730000004</v>
      </c>
    </row>
    <row r="41" spans="1:5" x14ac:dyDescent="0.25">
      <c r="A41" s="6" t="s">
        <v>46</v>
      </c>
      <c r="B41" s="225" t="s">
        <v>1384</v>
      </c>
      <c r="C41" s="226"/>
      <c r="D41" s="227"/>
      <c r="E41" s="18">
        <v>27226700.399999999</v>
      </c>
    </row>
    <row r="42" spans="1:5" x14ac:dyDescent="0.25">
      <c r="A42" s="6"/>
      <c r="B42" s="201" t="s">
        <v>1385</v>
      </c>
      <c r="C42" s="202"/>
      <c r="D42" s="203"/>
      <c r="E42" s="19">
        <v>27101283.600000001</v>
      </c>
    </row>
    <row r="43" spans="1:5" x14ac:dyDescent="0.25">
      <c r="A43" s="6"/>
      <c r="B43" s="201" t="s">
        <v>1386</v>
      </c>
      <c r="C43" s="202"/>
      <c r="D43" s="203"/>
      <c r="E43" s="10">
        <v>80776.800000000003</v>
      </c>
    </row>
    <row r="44" spans="1:5" x14ac:dyDescent="0.25">
      <c r="A44" s="6"/>
      <c r="B44" s="234" t="s">
        <v>1387</v>
      </c>
      <c r="C44" s="235"/>
      <c r="D44" s="236"/>
      <c r="E44" s="19">
        <v>44640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1388</v>
      </c>
      <c r="C57" s="229"/>
      <c r="D57" s="230"/>
      <c r="E57" s="20">
        <f>-E41+E40</f>
        <v>13452838.330000006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sqref="A1:E57"/>
    </sheetView>
  </sheetViews>
  <sheetFormatPr defaultRowHeight="15" x14ac:dyDescent="0.25"/>
  <cols>
    <col min="2" max="2" width="16.42578125" customWidth="1"/>
    <col min="3" max="3" width="15.140625" customWidth="1"/>
    <col min="4" max="4" width="10.85546875" customWidth="1"/>
    <col min="5" max="5" width="21.28515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1378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1379</v>
      </c>
      <c r="C8" s="211"/>
      <c r="D8" s="212"/>
      <c r="E8" s="7">
        <v>8757962.2100000009</v>
      </c>
    </row>
    <row r="9" spans="1:5" x14ac:dyDescent="0.25">
      <c r="A9" s="6" t="s">
        <v>9</v>
      </c>
      <c r="B9" s="213" t="s">
        <v>1375</v>
      </c>
      <c r="C9" s="214"/>
      <c r="D9" s="215"/>
      <c r="E9" s="8">
        <v>31921576.52</v>
      </c>
    </row>
    <row r="10" spans="1:5" x14ac:dyDescent="0.25">
      <c r="A10" s="9">
        <v>2.1</v>
      </c>
      <c r="B10" s="201" t="s">
        <v>1380</v>
      </c>
      <c r="C10" s="202"/>
      <c r="D10" s="203"/>
      <c r="E10" s="10">
        <v>26124193.739999998</v>
      </c>
    </row>
    <row r="11" spans="1:5" x14ac:dyDescent="0.25">
      <c r="A11" s="9">
        <v>2.2000000000000002</v>
      </c>
      <c r="B11" s="201" t="s">
        <v>1381</v>
      </c>
      <c r="C11" s="202"/>
      <c r="D11" s="203"/>
      <c r="E11" s="10">
        <v>4511842.92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1382</v>
      </c>
      <c r="C13" s="202"/>
      <c r="D13" s="203"/>
      <c r="E13" s="10">
        <v>305500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/>
    </row>
    <row r="19" spans="1:5" x14ac:dyDescent="0.25">
      <c r="A19" s="9">
        <v>2.9</v>
      </c>
      <c r="B19" s="201" t="s">
        <v>1362</v>
      </c>
      <c r="C19" s="202"/>
      <c r="D19" s="203"/>
      <c r="E19" s="10"/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2950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1383</v>
      </c>
      <c r="C33" s="202"/>
      <c r="D33" s="203"/>
      <c r="E33" s="10">
        <v>977089.86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40679538.730000004</v>
      </c>
    </row>
    <row r="41" spans="1:5" x14ac:dyDescent="0.25">
      <c r="A41" s="6" t="s">
        <v>46</v>
      </c>
      <c r="B41" s="225" t="s">
        <v>1384</v>
      </c>
      <c r="C41" s="226"/>
      <c r="D41" s="227"/>
      <c r="E41" s="18">
        <v>27226700.399999999</v>
      </c>
    </row>
    <row r="42" spans="1:5" x14ac:dyDescent="0.25">
      <c r="A42" s="6"/>
      <c r="B42" s="201" t="s">
        <v>1385</v>
      </c>
      <c r="C42" s="202"/>
      <c r="D42" s="203"/>
      <c r="E42" s="19">
        <v>27101283.600000001</v>
      </c>
    </row>
    <row r="43" spans="1:5" x14ac:dyDescent="0.25">
      <c r="A43" s="6"/>
      <c r="B43" s="201" t="s">
        <v>1386</v>
      </c>
      <c r="C43" s="202"/>
      <c r="D43" s="203"/>
      <c r="E43" s="10">
        <v>80776.800000000003</v>
      </c>
    </row>
    <row r="44" spans="1:5" x14ac:dyDescent="0.25">
      <c r="A44" s="6"/>
      <c r="B44" s="234" t="s">
        <v>1387</v>
      </c>
      <c r="C44" s="235"/>
      <c r="D44" s="236"/>
      <c r="E44" s="19">
        <v>44640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1388</v>
      </c>
      <c r="C57" s="229"/>
      <c r="D57" s="230"/>
      <c r="E57" s="20">
        <f>-E41+E40</f>
        <v>13452838.330000006</v>
      </c>
    </row>
  </sheetData>
  <mergeCells count="53"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I12" sqref="I12"/>
    </sheetView>
  </sheetViews>
  <sheetFormatPr defaultRowHeight="15" x14ac:dyDescent="0.25"/>
  <cols>
    <col min="2" max="2" width="16" customWidth="1"/>
    <col min="3" max="3" width="13.7109375" customWidth="1"/>
    <col min="4" max="4" width="14.5703125" customWidth="1"/>
    <col min="5" max="5" width="23.140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1373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1374</v>
      </c>
      <c r="C8" s="211"/>
      <c r="D8" s="212"/>
      <c r="E8" s="7">
        <v>8754312.2100000009</v>
      </c>
    </row>
    <row r="9" spans="1:5" x14ac:dyDescent="0.25">
      <c r="A9" s="6" t="s">
        <v>9</v>
      </c>
      <c r="B9" s="213" t="s">
        <v>1375</v>
      </c>
      <c r="C9" s="214"/>
      <c r="D9" s="215"/>
      <c r="E9" s="8">
        <v>3650</v>
      </c>
    </row>
    <row r="10" spans="1:5" x14ac:dyDescent="0.25">
      <c r="A10" s="9">
        <v>2.1</v>
      </c>
      <c r="B10" s="201" t="s">
        <v>1298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1308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/>
    </row>
    <row r="19" spans="1:5" x14ac:dyDescent="0.25">
      <c r="A19" s="9">
        <v>2.9</v>
      </c>
      <c r="B19" s="201" t="s">
        <v>1362</v>
      </c>
      <c r="C19" s="202"/>
      <c r="D19" s="203"/>
      <c r="E19" s="10"/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3650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1290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8757962.2100000009</v>
      </c>
    </row>
    <row r="41" spans="1:5" x14ac:dyDescent="0.25">
      <c r="A41" s="6" t="s">
        <v>46</v>
      </c>
      <c r="B41" s="225" t="s">
        <v>1376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1377</v>
      </c>
      <c r="C57" s="229"/>
      <c r="D57" s="230"/>
      <c r="E57" s="20">
        <f>-E41+E40</f>
        <v>8757962.2100000009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H8" sqref="H8"/>
    </sheetView>
  </sheetViews>
  <sheetFormatPr defaultRowHeight="15" x14ac:dyDescent="0.25"/>
  <cols>
    <col min="2" max="2" width="16" customWidth="1"/>
    <col min="3" max="3" width="14" customWidth="1"/>
    <col min="4" max="4" width="12.85546875" customWidth="1"/>
    <col min="5" max="5" width="23.710937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1366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1367</v>
      </c>
      <c r="C8" s="211"/>
      <c r="D8" s="212"/>
      <c r="E8" s="7">
        <v>14461597.039999999</v>
      </c>
    </row>
    <row r="9" spans="1:5" x14ac:dyDescent="0.25">
      <c r="A9" s="6" t="s">
        <v>9</v>
      </c>
      <c r="B9" s="213" t="s">
        <v>1368</v>
      </c>
      <c r="C9" s="214"/>
      <c r="D9" s="215"/>
      <c r="E9" s="8">
        <v>1650</v>
      </c>
    </row>
    <row r="10" spans="1:5" x14ac:dyDescent="0.25">
      <c r="A10" s="9">
        <v>2.1</v>
      </c>
      <c r="B10" s="201" t="s">
        <v>1298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1308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/>
    </row>
    <row r="19" spans="1:5" x14ac:dyDescent="0.25">
      <c r="A19" s="9">
        <v>2.9</v>
      </c>
      <c r="B19" s="201" t="s">
        <v>1362</v>
      </c>
      <c r="C19" s="202"/>
      <c r="D19" s="203"/>
      <c r="E19" s="10"/>
    </row>
    <row r="20" spans="1:5" x14ac:dyDescent="0.25">
      <c r="A20" s="12">
        <v>2.1</v>
      </c>
      <c r="B20" s="201" t="s">
        <v>1363</v>
      </c>
      <c r="C20" s="202"/>
      <c r="D20" s="203"/>
      <c r="E20" s="10"/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1650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1290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14463247.039999999</v>
      </c>
    </row>
    <row r="41" spans="1:5" x14ac:dyDescent="0.25">
      <c r="A41" s="6" t="s">
        <v>46</v>
      </c>
      <c r="B41" s="225" t="s">
        <v>1369</v>
      </c>
      <c r="C41" s="226"/>
      <c r="D41" s="227"/>
      <c r="E41" s="18">
        <v>5708934.8300000001</v>
      </c>
    </row>
    <row r="42" spans="1:5" x14ac:dyDescent="0.25">
      <c r="A42" s="6"/>
      <c r="B42" s="201" t="s">
        <v>370</v>
      </c>
      <c r="C42" s="202"/>
      <c r="D42" s="203"/>
      <c r="E42" s="19">
        <v>3462542.34</v>
      </c>
    </row>
    <row r="43" spans="1:5" x14ac:dyDescent="0.25">
      <c r="A43" s="6"/>
      <c r="B43" s="201" t="s">
        <v>1370</v>
      </c>
      <c r="C43" s="202"/>
      <c r="D43" s="203"/>
      <c r="E43" s="10">
        <v>1492367.23</v>
      </c>
    </row>
    <row r="44" spans="1:5" x14ac:dyDescent="0.25">
      <c r="A44" s="6"/>
      <c r="B44" s="234" t="s">
        <v>1371</v>
      </c>
      <c r="C44" s="235"/>
      <c r="D44" s="236"/>
      <c r="E44" s="19">
        <v>754025.26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1372</v>
      </c>
      <c r="C57" s="229"/>
      <c r="D57" s="230"/>
      <c r="E57" s="20">
        <f>-E41+E40</f>
        <v>8754312.209999999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J12" sqref="J12"/>
    </sheetView>
  </sheetViews>
  <sheetFormatPr defaultRowHeight="15" x14ac:dyDescent="0.25"/>
  <cols>
    <col min="2" max="2" width="16.5703125" customWidth="1"/>
    <col min="3" max="3" width="12" customWidth="1"/>
    <col min="4" max="4" width="13.5703125" customWidth="1"/>
    <col min="5" max="5" width="23.57031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1358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1359</v>
      </c>
      <c r="C8" s="211"/>
      <c r="D8" s="212"/>
      <c r="E8" s="7">
        <v>4004980.38</v>
      </c>
    </row>
    <row r="9" spans="1:5" x14ac:dyDescent="0.25">
      <c r="A9" s="6" t="s">
        <v>9</v>
      </c>
      <c r="B9" s="213" t="s">
        <v>1360</v>
      </c>
      <c r="C9" s="214"/>
      <c r="D9" s="215"/>
      <c r="E9" s="8">
        <v>10456616.66</v>
      </c>
    </row>
    <row r="10" spans="1:5" x14ac:dyDescent="0.25">
      <c r="A10" s="9">
        <v>2.1</v>
      </c>
      <c r="B10" s="201" t="s">
        <v>1298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1308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1361</v>
      </c>
      <c r="C18" s="202"/>
      <c r="D18" s="203"/>
      <c r="E18" s="10">
        <v>6048041.6600000001</v>
      </c>
    </row>
    <row r="19" spans="1:5" x14ac:dyDescent="0.25">
      <c r="A19" s="9">
        <v>2.9</v>
      </c>
      <c r="B19" s="201" t="s">
        <v>1362</v>
      </c>
      <c r="C19" s="202"/>
      <c r="D19" s="203"/>
      <c r="E19" s="10">
        <v>915750</v>
      </c>
    </row>
    <row r="20" spans="1:5" x14ac:dyDescent="0.25">
      <c r="A20" s="12">
        <v>2.1</v>
      </c>
      <c r="B20" s="201" t="s">
        <v>1363</v>
      </c>
      <c r="C20" s="202"/>
      <c r="D20" s="203"/>
      <c r="E20" s="10">
        <v>3490375</v>
      </c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2450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1290</v>
      </c>
      <c r="C33" s="202"/>
      <c r="D33" s="203"/>
      <c r="E33" s="10" t="s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 t="s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14461597.039999999</v>
      </c>
    </row>
    <row r="41" spans="1:5" x14ac:dyDescent="0.25">
      <c r="A41" s="6" t="s">
        <v>46</v>
      </c>
      <c r="B41" s="225" t="s">
        <v>1364</v>
      </c>
      <c r="C41" s="226"/>
      <c r="D41" s="227"/>
      <c r="E41" s="18">
        <v>0</v>
      </c>
    </row>
    <row r="42" spans="1:5" x14ac:dyDescent="0.25">
      <c r="A42" s="6"/>
      <c r="B42" s="201"/>
      <c r="C42" s="202"/>
      <c r="D42" s="203"/>
      <c r="E42" s="19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34"/>
      <c r="C44" s="235"/>
      <c r="D44" s="236"/>
      <c r="E44" s="19"/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1365</v>
      </c>
      <c r="C57" s="229"/>
      <c r="D57" s="230"/>
      <c r="E57" s="20">
        <f>-E41+E40</f>
        <v>14461597.039999999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L12" sqref="L12"/>
    </sheetView>
  </sheetViews>
  <sheetFormatPr defaultRowHeight="15" x14ac:dyDescent="0.25"/>
  <cols>
    <col min="2" max="2" width="15.7109375" customWidth="1"/>
    <col min="3" max="3" width="12.7109375" customWidth="1"/>
    <col min="4" max="4" width="13.42578125" customWidth="1"/>
    <col min="5" max="5" width="19.2851562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1351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1352</v>
      </c>
      <c r="C8" s="211"/>
      <c r="D8" s="212"/>
      <c r="E8" s="7">
        <v>4102935.11</v>
      </c>
    </row>
    <row r="9" spans="1:5" x14ac:dyDescent="0.25">
      <c r="A9" s="6" t="s">
        <v>9</v>
      </c>
      <c r="B9" s="213" t="s">
        <v>1353</v>
      </c>
      <c r="C9" s="214"/>
      <c r="D9" s="215"/>
      <c r="E9" s="8">
        <v>2000</v>
      </c>
    </row>
    <row r="10" spans="1:5" x14ac:dyDescent="0.25">
      <c r="A10" s="9">
        <v>2.1</v>
      </c>
      <c r="B10" s="201" t="s">
        <v>1298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1308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1225</v>
      </c>
      <c r="C18" s="202"/>
      <c r="D18" s="203"/>
      <c r="E18" s="10" t="s">
        <v>0</v>
      </c>
    </row>
    <row r="19" spans="1:5" x14ac:dyDescent="0.25">
      <c r="A19" s="9">
        <v>2.9</v>
      </c>
      <c r="B19" s="201" t="s">
        <v>1213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1214</v>
      </c>
      <c r="C20" s="202"/>
      <c r="D20" s="203"/>
      <c r="E20" s="10" t="s">
        <v>0</v>
      </c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2000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1290</v>
      </c>
      <c r="C33" s="202"/>
      <c r="D33" s="203"/>
      <c r="E33" s="10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4104935.11</v>
      </c>
    </row>
    <row r="41" spans="1:5" x14ac:dyDescent="0.25">
      <c r="A41" s="6" t="s">
        <v>46</v>
      </c>
      <c r="B41" s="225" t="s">
        <v>1354</v>
      </c>
      <c r="C41" s="226"/>
      <c r="D41" s="227"/>
      <c r="E41" s="18">
        <v>99954.73</v>
      </c>
    </row>
    <row r="42" spans="1:5" x14ac:dyDescent="0.25">
      <c r="A42" s="6"/>
      <c r="B42" s="201" t="s">
        <v>392</v>
      </c>
      <c r="C42" s="202"/>
      <c r="D42" s="203"/>
      <c r="E42" s="19">
        <v>57201.25</v>
      </c>
    </row>
    <row r="43" spans="1:5" x14ac:dyDescent="0.25">
      <c r="A43" s="6"/>
      <c r="B43" s="201" t="s">
        <v>1355</v>
      </c>
      <c r="C43" s="202"/>
      <c r="D43" s="203"/>
      <c r="E43" s="10">
        <v>15200</v>
      </c>
    </row>
    <row r="44" spans="1:5" x14ac:dyDescent="0.25">
      <c r="A44" s="6"/>
      <c r="B44" s="234" t="s">
        <v>1356</v>
      </c>
      <c r="C44" s="235"/>
      <c r="D44" s="236"/>
      <c r="E44" s="19">
        <v>27553.48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1357</v>
      </c>
      <c r="C57" s="229"/>
      <c r="D57" s="230"/>
      <c r="E57" s="20">
        <f>-E41+E40</f>
        <v>4004980.38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8"/>
  <sheetViews>
    <sheetView workbookViewId="0">
      <selection activeCell="H21" sqref="H21"/>
    </sheetView>
  </sheetViews>
  <sheetFormatPr defaultRowHeight="15" x14ac:dyDescent="0.25"/>
  <cols>
    <col min="2" max="2" width="19.42578125" customWidth="1"/>
    <col min="3" max="3" width="16" customWidth="1"/>
    <col min="4" max="4" width="10.140625" customWidth="1"/>
    <col min="5" max="5" width="21.140625" customWidth="1"/>
  </cols>
  <sheetData>
    <row r="5" spans="1:5" x14ac:dyDescent="0.25">
      <c r="A5" t="s">
        <v>0</v>
      </c>
      <c r="B5" s="1" t="s">
        <v>1</v>
      </c>
      <c r="C5" s="1"/>
      <c r="D5" s="1"/>
      <c r="E5" s="1"/>
    </row>
    <row r="6" spans="1:5" x14ac:dyDescent="0.25">
      <c r="A6" s="204" t="s">
        <v>2</v>
      </c>
      <c r="B6" s="205"/>
      <c r="C6" s="2" t="s">
        <v>1342</v>
      </c>
      <c r="D6" s="206" t="s">
        <v>4</v>
      </c>
      <c r="E6" s="207"/>
    </row>
    <row r="7" spans="1:5" x14ac:dyDescent="0.25">
      <c r="A7" s="3"/>
      <c r="B7" s="4"/>
      <c r="C7" s="4"/>
      <c r="D7" s="4"/>
    </row>
    <row r="8" spans="1:5" x14ac:dyDescent="0.25">
      <c r="A8" s="208" t="s">
        <v>5</v>
      </c>
      <c r="B8" s="209"/>
      <c r="C8" s="209"/>
      <c r="D8" s="209"/>
      <c r="E8" s="5" t="s">
        <v>6</v>
      </c>
    </row>
    <row r="9" spans="1:5" x14ac:dyDescent="0.25">
      <c r="A9" s="6" t="s">
        <v>7</v>
      </c>
      <c r="B9" s="210" t="s">
        <v>1343</v>
      </c>
      <c r="C9" s="211"/>
      <c r="D9" s="212"/>
      <c r="E9" s="7">
        <v>4935357.21</v>
      </c>
    </row>
    <row r="10" spans="1:5" x14ac:dyDescent="0.25">
      <c r="A10" s="6" t="s">
        <v>9</v>
      </c>
      <c r="B10" s="213" t="s">
        <v>1344</v>
      </c>
      <c r="C10" s="214"/>
      <c r="D10" s="215"/>
      <c r="E10" s="8">
        <v>1550</v>
      </c>
    </row>
    <row r="11" spans="1:5" x14ac:dyDescent="0.25">
      <c r="A11" s="9">
        <v>2.1</v>
      </c>
      <c r="B11" s="201" t="s">
        <v>1298</v>
      </c>
      <c r="C11" s="202"/>
      <c r="D11" s="203"/>
      <c r="E11" s="10" t="s">
        <v>0</v>
      </c>
    </row>
    <row r="12" spans="1:5" x14ac:dyDescent="0.25">
      <c r="A12" s="9">
        <v>2.2000000000000002</v>
      </c>
      <c r="B12" s="201" t="s">
        <v>1251</v>
      </c>
      <c r="C12" s="202"/>
      <c r="D12" s="203"/>
      <c r="E12" s="10" t="s">
        <v>0</v>
      </c>
    </row>
    <row r="13" spans="1:5" x14ac:dyDescent="0.25">
      <c r="A13" s="11">
        <v>2.2999999999999998</v>
      </c>
      <c r="B13" s="201" t="s">
        <v>13</v>
      </c>
      <c r="C13" s="202"/>
      <c r="D13" s="203"/>
      <c r="E13" s="10" t="s">
        <v>0</v>
      </c>
    </row>
    <row r="14" spans="1:5" x14ac:dyDescent="0.25">
      <c r="A14" s="11">
        <v>2.4</v>
      </c>
      <c r="B14" s="201" t="s">
        <v>1308</v>
      </c>
      <c r="C14" s="202"/>
      <c r="D14" s="203"/>
      <c r="E14" s="10" t="s">
        <v>0</v>
      </c>
    </row>
    <row r="15" spans="1:5" x14ac:dyDescent="0.25">
      <c r="A15" s="9">
        <v>2.4</v>
      </c>
      <c r="B15" s="201" t="s">
        <v>1281</v>
      </c>
      <c r="C15" s="202"/>
      <c r="D15" s="203"/>
      <c r="E15" s="10" t="s">
        <v>0</v>
      </c>
    </row>
    <row r="16" spans="1:5" x14ac:dyDescent="0.25">
      <c r="A16" s="9">
        <v>2.5</v>
      </c>
      <c r="B16" s="201" t="s">
        <v>1252</v>
      </c>
      <c r="C16" s="202"/>
      <c r="D16" s="203"/>
      <c r="E16" s="10" t="s">
        <v>0</v>
      </c>
    </row>
    <row r="17" spans="1:5" x14ac:dyDescent="0.25">
      <c r="A17" s="9">
        <v>2.6</v>
      </c>
      <c r="B17" s="201" t="s">
        <v>17</v>
      </c>
      <c r="C17" s="202"/>
      <c r="D17" s="203"/>
      <c r="E17" s="10"/>
    </row>
    <row r="18" spans="1:5" x14ac:dyDescent="0.25">
      <c r="A18" s="9">
        <v>2.7</v>
      </c>
      <c r="B18" s="201" t="s">
        <v>1266</v>
      </c>
      <c r="C18" s="202"/>
      <c r="D18" s="203"/>
      <c r="E18" s="10" t="s">
        <v>0</v>
      </c>
    </row>
    <row r="19" spans="1:5" x14ac:dyDescent="0.25">
      <c r="A19" s="9">
        <v>2.8</v>
      </c>
      <c r="B19" s="201" t="s">
        <v>1225</v>
      </c>
      <c r="C19" s="202"/>
      <c r="D19" s="203"/>
      <c r="E19" s="10" t="s">
        <v>0</v>
      </c>
    </row>
    <row r="20" spans="1:5" x14ac:dyDescent="0.25">
      <c r="A20" s="9">
        <v>2.9</v>
      </c>
      <c r="B20" s="201" t="s">
        <v>1213</v>
      </c>
      <c r="C20" s="202"/>
      <c r="D20" s="203"/>
      <c r="E20" s="10" t="s">
        <v>0</v>
      </c>
    </row>
    <row r="21" spans="1:5" x14ac:dyDescent="0.25">
      <c r="A21" s="12">
        <v>2.1</v>
      </c>
      <c r="B21" s="201" t="s">
        <v>1214</v>
      </c>
      <c r="C21" s="202"/>
      <c r="D21" s="203"/>
      <c r="E21" s="10" t="s">
        <v>0</v>
      </c>
    </row>
    <row r="22" spans="1:5" x14ac:dyDescent="0.25">
      <c r="A22" s="9">
        <v>2.11</v>
      </c>
      <c r="B22" s="201" t="s">
        <v>22</v>
      </c>
      <c r="C22" s="202"/>
      <c r="D22" s="203"/>
      <c r="E22" s="10" t="s">
        <v>0</v>
      </c>
    </row>
    <row r="23" spans="1:5" x14ac:dyDescent="0.25">
      <c r="A23" s="9">
        <v>2.12</v>
      </c>
      <c r="B23" s="201" t="s">
        <v>1327</v>
      </c>
      <c r="C23" s="202"/>
      <c r="D23" s="203"/>
      <c r="E23" s="10" t="s">
        <v>0</v>
      </c>
    </row>
    <row r="24" spans="1:5" x14ac:dyDescent="0.25">
      <c r="A24" s="9">
        <v>2.13</v>
      </c>
      <c r="B24" s="216" t="s">
        <v>1273</v>
      </c>
      <c r="C24" s="217"/>
      <c r="D24" s="218"/>
      <c r="E24" s="10" t="s">
        <v>0</v>
      </c>
    </row>
    <row r="25" spans="1:5" x14ac:dyDescent="0.25">
      <c r="A25" s="9">
        <v>2.14</v>
      </c>
      <c r="B25" s="216" t="s">
        <v>1274</v>
      </c>
      <c r="C25" s="217"/>
      <c r="D25" s="218"/>
      <c r="E25" s="10" t="s">
        <v>0</v>
      </c>
    </row>
    <row r="26" spans="1:5" x14ac:dyDescent="0.25">
      <c r="A26" s="9">
        <v>2.15</v>
      </c>
      <c r="B26" s="201" t="s">
        <v>26</v>
      </c>
      <c r="C26" s="202"/>
      <c r="D26" s="203"/>
      <c r="E26" s="10">
        <v>1550</v>
      </c>
    </row>
    <row r="27" spans="1:5" x14ac:dyDescent="0.25">
      <c r="A27" s="9">
        <v>2.16</v>
      </c>
      <c r="B27" s="201" t="s">
        <v>27</v>
      </c>
      <c r="C27" s="202"/>
      <c r="D27" s="203"/>
      <c r="E27" s="10"/>
    </row>
    <row r="28" spans="1:5" x14ac:dyDescent="0.25">
      <c r="A28" s="9">
        <v>2.17</v>
      </c>
      <c r="B28" s="201" t="s">
        <v>28</v>
      </c>
      <c r="C28" s="202"/>
      <c r="D28" s="203"/>
      <c r="E28" s="10" t="s">
        <v>0</v>
      </c>
    </row>
    <row r="29" spans="1:5" x14ac:dyDescent="0.25">
      <c r="A29" s="9">
        <v>2.1800000000000002</v>
      </c>
      <c r="B29" s="201" t="s">
        <v>1309</v>
      </c>
      <c r="C29" s="202"/>
      <c r="D29" s="203"/>
      <c r="E29" s="10" t="s">
        <v>0</v>
      </c>
    </row>
    <row r="30" spans="1:5" x14ac:dyDescent="0.25">
      <c r="A30" s="9">
        <v>2.19</v>
      </c>
      <c r="B30" s="201" t="s">
        <v>1205</v>
      </c>
      <c r="C30" s="202"/>
      <c r="D30" s="203"/>
      <c r="E30" s="10" t="s">
        <v>0</v>
      </c>
    </row>
    <row r="31" spans="1:5" x14ac:dyDescent="0.25">
      <c r="A31" s="9">
        <v>2.2000000000000002</v>
      </c>
      <c r="B31" s="201" t="s">
        <v>31</v>
      </c>
      <c r="C31" s="202"/>
      <c r="D31" s="203"/>
      <c r="E31" s="10" t="s">
        <v>0</v>
      </c>
    </row>
    <row r="32" spans="1:5" x14ac:dyDescent="0.25">
      <c r="A32" s="11" t="s">
        <v>32</v>
      </c>
      <c r="B32" s="201" t="s">
        <v>1081</v>
      </c>
      <c r="C32" s="202"/>
      <c r="D32" s="203"/>
      <c r="E32" s="10" t="s">
        <v>0</v>
      </c>
    </row>
    <row r="33" spans="1:5" x14ac:dyDescent="0.25">
      <c r="A33" s="9">
        <v>2.2200000000000002</v>
      </c>
      <c r="B33" s="201" t="s">
        <v>1316</v>
      </c>
      <c r="C33" s="202"/>
      <c r="D33" s="203"/>
      <c r="E33" s="10" t="s">
        <v>0</v>
      </c>
    </row>
    <row r="34" spans="1:5" x14ac:dyDescent="0.25">
      <c r="A34" s="11" t="s">
        <v>35</v>
      </c>
      <c r="B34" s="201" t="s">
        <v>1290</v>
      </c>
      <c r="C34" s="202"/>
      <c r="D34" s="203"/>
      <c r="E34" s="10">
        <v>0</v>
      </c>
    </row>
    <row r="35" spans="1:5" x14ac:dyDescent="0.25">
      <c r="A35" s="16" t="s">
        <v>37</v>
      </c>
      <c r="B35" s="201" t="s">
        <v>1317</v>
      </c>
      <c r="C35" s="202"/>
      <c r="D35" s="203"/>
      <c r="E35" s="10">
        <v>0</v>
      </c>
    </row>
    <row r="36" spans="1:5" x14ac:dyDescent="0.25">
      <c r="A36" s="11" t="s">
        <v>38</v>
      </c>
      <c r="B36" s="201" t="s">
        <v>39</v>
      </c>
      <c r="C36" s="202"/>
      <c r="D36" s="203"/>
      <c r="E36" s="10" t="s">
        <v>0</v>
      </c>
    </row>
    <row r="37" spans="1:5" x14ac:dyDescent="0.25">
      <c r="A37" s="11" t="s">
        <v>40</v>
      </c>
      <c r="B37" s="201" t="s">
        <v>703</v>
      </c>
      <c r="C37" s="202"/>
      <c r="D37" s="203"/>
      <c r="E37" s="10" t="s">
        <v>0</v>
      </c>
    </row>
    <row r="38" spans="1:5" x14ac:dyDescent="0.25">
      <c r="A38" s="11" t="s">
        <v>42</v>
      </c>
      <c r="B38" s="201" t="s">
        <v>886</v>
      </c>
      <c r="C38" s="202"/>
      <c r="D38" s="203"/>
      <c r="E38" s="10"/>
    </row>
    <row r="39" spans="1:5" x14ac:dyDescent="0.25">
      <c r="A39" s="11">
        <v>2.2799999999999998</v>
      </c>
      <c r="B39" s="222" t="s">
        <v>1129</v>
      </c>
      <c r="C39" s="223"/>
      <c r="D39" s="224"/>
      <c r="E39" s="10" t="s">
        <v>0</v>
      </c>
    </row>
    <row r="40" spans="1:5" x14ac:dyDescent="0.25">
      <c r="A40" s="11">
        <v>2.29</v>
      </c>
      <c r="B40" s="201" t="s">
        <v>43</v>
      </c>
      <c r="C40" s="202"/>
      <c r="D40" s="203"/>
      <c r="E40" s="10"/>
    </row>
    <row r="41" spans="1:5" x14ac:dyDescent="0.25">
      <c r="A41" s="6" t="s">
        <v>44</v>
      </c>
      <c r="B41" s="210" t="s">
        <v>45</v>
      </c>
      <c r="C41" s="211"/>
      <c r="D41" s="212"/>
      <c r="E41" s="17">
        <f>+E10+E9</f>
        <v>4936907.21</v>
      </c>
    </row>
    <row r="42" spans="1:5" x14ac:dyDescent="0.25">
      <c r="A42" s="6" t="s">
        <v>46</v>
      </c>
      <c r="B42" s="225" t="s">
        <v>1345</v>
      </c>
      <c r="C42" s="226"/>
      <c r="D42" s="227"/>
      <c r="E42" s="18">
        <v>833972.1</v>
      </c>
    </row>
    <row r="43" spans="1:5" x14ac:dyDescent="0.25">
      <c r="A43" s="6"/>
      <c r="B43" s="201" t="s">
        <v>1346</v>
      </c>
      <c r="C43" s="202"/>
      <c r="D43" s="203"/>
      <c r="E43" s="19">
        <v>82956</v>
      </c>
    </row>
    <row r="44" spans="1:5" x14ac:dyDescent="0.25">
      <c r="A44" s="6"/>
      <c r="B44" s="201" t="s">
        <v>1347</v>
      </c>
      <c r="C44" s="202"/>
      <c r="D44" s="203"/>
      <c r="E44" s="10">
        <v>112183.5</v>
      </c>
    </row>
    <row r="45" spans="1:5" x14ac:dyDescent="0.25">
      <c r="A45" s="6"/>
      <c r="B45" s="234" t="s">
        <v>1348</v>
      </c>
      <c r="C45" s="235"/>
      <c r="D45" s="236"/>
      <c r="E45" s="19">
        <v>349075.08</v>
      </c>
    </row>
    <row r="46" spans="1:5" x14ac:dyDescent="0.25">
      <c r="A46" s="6"/>
      <c r="B46" s="219" t="s">
        <v>1349</v>
      </c>
      <c r="C46" s="220"/>
      <c r="D46" s="221"/>
      <c r="E46" s="10">
        <v>289757.52</v>
      </c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/>
      <c r="C55" s="202"/>
      <c r="D55" s="203"/>
      <c r="E55" s="10"/>
    </row>
    <row r="56" spans="1:5" x14ac:dyDescent="0.25">
      <c r="A56" s="6"/>
      <c r="B56" s="201" t="s">
        <v>0</v>
      </c>
      <c r="C56" s="202"/>
      <c r="D56" s="203"/>
      <c r="E56" s="10" t="s">
        <v>0</v>
      </c>
    </row>
    <row r="57" spans="1:5" x14ac:dyDescent="0.25">
      <c r="A57" s="6"/>
      <c r="B57" s="231" t="s">
        <v>0</v>
      </c>
      <c r="C57" s="232"/>
      <c r="D57" s="233"/>
      <c r="E57" s="10" t="s">
        <v>0</v>
      </c>
    </row>
    <row r="58" spans="1:5" x14ac:dyDescent="0.25">
      <c r="A58" s="6" t="s">
        <v>0</v>
      </c>
      <c r="B58" s="228" t="s">
        <v>1350</v>
      </c>
      <c r="C58" s="229"/>
      <c r="D58" s="230"/>
      <c r="E58" s="20">
        <f>-E42+E41</f>
        <v>4102935.11</v>
      </c>
    </row>
  </sheetData>
  <mergeCells count="53">
    <mergeCell ref="B17:D17"/>
    <mergeCell ref="A6:B6"/>
    <mergeCell ref="D6:E6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4:D54"/>
    <mergeCell ref="B55:D55"/>
    <mergeCell ref="B56:D56"/>
    <mergeCell ref="B57:D57"/>
    <mergeCell ref="B58:D58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I13" sqref="I13"/>
    </sheetView>
  </sheetViews>
  <sheetFormatPr defaultRowHeight="15" x14ac:dyDescent="0.25"/>
  <cols>
    <col min="2" max="2" width="14.7109375" customWidth="1"/>
    <col min="3" max="3" width="13.5703125" customWidth="1"/>
    <col min="4" max="4" width="15" customWidth="1"/>
    <col min="5" max="5" width="20.7109375" customWidth="1"/>
  </cols>
  <sheetData>
    <row r="4" spans="1:5" x14ac:dyDescent="0.25">
      <c r="A4" t="s">
        <v>0</v>
      </c>
      <c r="B4" s="1" t="s">
        <v>1</v>
      </c>
      <c r="C4" s="1"/>
      <c r="D4" s="1"/>
      <c r="E4" s="1"/>
    </row>
    <row r="5" spans="1:5" x14ac:dyDescent="0.25">
      <c r="A5" s="204" t="s">
        <v>2</v>
      </c>
      <c r="B5" s="205"/>
      <c r="C5" s="2" t="s">
        <v>1335</v>
      </c>
      <c r="D5" s="206" t="s">
        <v>4</v>
      </c>
      <c r="E5" s="207"/>
    </row>
    <row r="6" spans="1:5" x14ac:dyDescent="0.25">
      <c r="A6" s="3"/>
      <c r="B6" s="4"/>
      <c r="C6" s="4"/>
      <c r="D6" s="4"/>
    </row>
    <row r="7" spans="1:5" x14ac:dyDescent="0.25">
      <c r="A7" s="208" t="s">
        <v>5</v>
      </c>
      <c r="B7" s="209"/>
      <c r="C7" s="209"/>
      <c r="D7" s="209"/>
      <c r="E7" s="5" t="s">
        <v>6</v>
      </c>
    </row>
    <row r="8" spans="1:5" x14ac:dyDescent="0.25">
      <c r="A8" s="6" t="s">
        <v>7</v>
      </c>
      <c r="B8" s="210" t="s">
        <v>1336</v>
      </c>
      <c r="C8" s="211"/>
      <c r="D8" s="212"/>
      <c r="E8" s="7">
        <v>5980340.8700000001</v>
      </c>
    </row>
    <row r="9" spans="1:5" x14ac:dyDescent="0.25">
      <c r="A9" s="6" t="s">
        <v>9</v>
      </c>
      <c r="B9" s="213" t="s">
        <v>1326</v>
      </c>
      <c r="C9" s="214"/>
      <c r="D9" s="215"/>
      <c r="E9" s="8">
        <v>1800</v>
      </c>
    </row>
    <row r="10" spans="1:5" x14ac:dyDescent="0.25">
      <c r="A10" s="9">
        <v>2.1</v>
      </c>
      <c r="B10" s="201" t="s">
        <v>1298</v>
      </c>
      <c r="C10" s="202"/>
      <c r="D10" s="203"/>
      <c r="E10" s="10" t="s">
        <v>0</v>
      </c>
    </row>
    <row r="11" spans="1:5" x14ac:dyDescent="0.25">
      <c r="A11" s="9">
        <v>2.2000000000000002</v>
      </c>
      <c r="B11" s="201" t="s">
        <v>1251</v>
      </c>
      <c r="C11" s="202"/>
      <c r="D11" s="203"/>
      <c r="E11" s="10" t="s">
        <v>0</v>
      </c>
    </row>
    <row r="12" spans="1:5" x14ac:dyDescent="0.25">
      <c r="A12" s="11">
        <v>2.2999999999999998</v>
      </c>
      <c r="B12" s="201" t="s">
        <v>13</v>
      </c>
      <c r="C12" s="202"/>
      <c r="D12" s="203"/>
      <c r="E12" s="10" t="s">
        <v>0</v>
      </c>
    </row>
    <row r="13" spans="1:5" x14ac:dyDescent="0.25">
      <c r="A13" s="11">
        <v>2.4</v>
      </c>
      <c r="B13" s="201" t="s">
        <v>1308</v>
      </c>
      <c r="C13" s="202"/>
      <c r="D13" s="203"/>
      <c r="E13" s="10" t="s">
        <v>0</v>
      </c>
    </row>
    <row r="14" spans="1:5" x14ac:dyDescent="0.25">
      <c r="A14" s="9">
        <v>2.4</v>
      </c>
      <c r="B14" s="201" t="s">
        <v>1281</v>
      </c>
      <c r="C14" s="202"/>
      <c r="D14" s="203"/>
      <c r="E14" s="10" t="s">
        <v>0</v>
      </c>
    </row>
    <row r="15" spans="1:5" x14ac:dyDescent="0.25">
      <c r="A15" s="9">
        <v>2.5</v>
      </c>
      <c r="B15" s="201" t="s">
        <v>1252</v>
      </c>
      <c r="C15" s="202"/>
      <c r="D15" s="203"/>
      <c r="E15" s="10" t="s">
        <v>0</v>
      </c>
    </row>
    <row r="16" spans="1:5" x14ac:dyDescent="0.25">
      <c r="A16" s="9">
        <v>2.6</v>
      </c>
      <c r="B16" s="201" t="s">
        <v>17</v>
      </c>
      <c r="C16" s="202"/>
      <c r="D16" s="203"/>
      <c r="E16" s="10"/>
    </row>
    <row r="17" spans="1:5" x14ac:dyDescent="0.25">
      <c r="A17" s="9">
        <v>2.7</v>
      </c>
      <c r="B17" s="201" t="s">
        <v>1266</v>
      </c>
      <c r="C17" s="202"/>
      <c r="D17" s="203"/>
      <c r="E17" s="10" t="s">
        <v>0</v>
      </c>
    </row>
    <row r="18" spans="1:5" x14ac:dyDescent="0.25">
      <c r="A18" s="9">
        <v>2.8</v>
      </c>
      <c r="B18" s="201" t="s">
        <v>1225</v>
      </c>
      <c r="C18" s="202"/>
      <c r="D18" s="203"/>
      <c r="E18" s="10" t="s">
        <v>0</v>
      </c>
    </row>
    <row r="19" spans="1:5" x14ac:dyDescent="0.25">
      <c r="A19" s="9">
        <v>2.9</v>
      </c>
      <c r="B19" s="201" t="s">
        <v>1213</v>
      </c>
      <c r="C19" s="202"/>
      <c r="D19" s="203"/>
      <c r="E19" s="10" t="s">
        <v>0</v>
      </c>
    </row>
    <row r="20" spans="1:5" x14ac:dyDescent="0.25">
      <c r="A20" s="12">
        <v>2.1</v>
      </c>
      <c r="B20" s="201" t="s">
        <v>1214</v>
      </c>
      <c r="C20" s="202"/>
      <c r="D20" s="203"/>
      <c r="E20" s="10" t="s">
        <v>0</v>
      </c>
    </row>
    <row r="21" spans="1:5" x14ac:dyDescent="0.25">
      <c r="A21" s="9">
        <v>2.11</v>
      </c>
      <c r="B21" s="201" t="s">
        <v>22</v>
      </c>
      <c r="C21" s="202"/>
      <c r="D21" s="203"/>
      <c r="E21" s="10" t="s">
        <v>0</v>
      </c>
    </row>
    <row r="22" spans="1:5" x14ac:dyDescent="0.25">
      <c r="A22" s="9">
        <v>2.12</v>
      </c>
      <c r="B22" s="201" t="s">
        <v>1327</v>
      </c>
      <c r="C22" s="202"/>
      <c r="D22" s="203"/>
      <c r="E22" s="10" t="s">
        <v>0</v>
      </c>
    </row>
    <row r="23" spans="1:5" x14ac:dyDescent="0.25">
      <c r="A23" s="9">
        <v>2.13</v>
      </c>
      <c r="B23" s="216" t="s">
        <v>1273</v>
      </c>
      <c r="C23" s="217"/>
      <c r="D23" s="218"/>
      <c r="E23" s="10" t="s">
        <v>0</v>
      </c>
    </row>
    <row r="24" spans="1:5" x14ac:dyDescent="0.25">
      <c r="A24" s="9">
        <v>2.14</v>
      </c>
      <c r="B24" s="216" t="s">
        <v>1274</v>
      </c>
      <c r="C24" s="217"/>
      <c r="D24" s="218"/>
      <c r="E24" s="10" t="s">
        <v>0</v>
      </c>
    </row>
    <row r="25" spans="1:5" x14ac:dyDescent="0.25">
      <c r="A25" s="9">
        <v>2.15</v>
      </c>
      <c r="B25" s="201" t="s">
        <v>26</v>
      </c>
      <c r="C25" s="202"/>
      <c r="D25" s="203"/>
      <c r="E25" s="10">
        <v>1800</v>
      </c>
    </row>
    <row r="26" spans="1:5" x14ac:dyDescent="0.25">
      <c r="A26" s="9">
        <v>2.16</v>
      </c>
      <c r="B26" s="201" t="s">
        <v>27</v>
      </c>
      <c r="C26" s="202"/>
      <c r="D26" s="203"/>
      <c r="E26" s="10"/>
    </row>
    <row r="27" spans="1:5" x14ac:dyDescent="0.25">
      <c r="A27" s="9">
        <v>2.17</v>
      </c>
      <c r="B27" s="201" t="s">
        <v>28</v>
      </c>
      <c r="C27" s="202"/>
      <c r="D27" s="203"/>
      <c r="E27" s="10" t="s">
        <v>0</v>
      </c>
    </row>
    <row r="28" spans="1:5" x14ac:dyDescent="0.25">
      <c r="A28" s="9">
        <v>2.1800000000000002</v>
      </c>
      <c r="B28" s="201" t="s">
        <v>1309</v>
      </c>
      <c r="C28" s="202"/>
      <c r="D28" s="203"/>
      <c r="E28" s="10" t="s">
        <v>0</v>
      </c>
    </row>
    <row r="29" spans="1:5" x14ac:dyDescent="0.25">
      <c r="A29" s="9">
        <v>2.19</v>
      </c>
      <c r="B29" s="201" t="s">
        <v>1205</v>
      </c>
      <c r="C29" s="202"/>
      <c r="D29" s="203"/>
      <c r="E29" s="10" t="s">
        <v>0</v>
      </c>
    </row>
    <row r="30" spans="1:5" x14ac:dyDescent="0.25">
      <c r="A30" s="9">
        <v>2.2000000000000002</v>
      </c>
      <c r="B30" s="201" t="s">
        <v>31</v>
      </c>
      <c r="C30" s="202"/>
      <c r="D30" s="203"/>
      <c r="E30" s="10" t="s">
        <v>0</v>
      </c>
    </row>
    <row r="31" spans="1:5" x14ac:dyDescent="0.25">
      <c r="A31" s="11" t="s">
        <v>32</v>
      </c>
      <c r="B31" s="201" t="s">
        <v>1081</v>
      </c>
      <c r="C31" s="202"/>
      <c r="D31" s="203"/>
      <c r="E31" s="10" t="s">
        <v>0</v>
      </c>
    </row>
    <row r="32" spans="1:5" x14ac:dyDescent="0.25">
      <c r="A32" s="9">
        <v>2.2200000000000002</v>
      </c>
      <c r="B32" s="201" t="s">
        <v>1316</v>
      </c>
      <c r="C32" s="202"/>
      <c r="D32" s="203"/>
      <c r="E32" s="10" t="s">
        <v>0</v>
      </c>
    </row>
    <row r="33" spans="1:5" x14ac:dyDescent="0.25">
      <c r="A33" s="11" t="s">
        <v>35</v>
      </c>
      <c r="B33" s="201" t="s">
        <v>1290</v>
      </c>
      <c r="C33" s="202"/>
      <c r="D33" s="203"/>
      <c r="E33" s="10">
        <v>0</v>
      </c>
    </row>
    <row r="34" spans="1:5" x14ac:dyDescent="0.25">
      <c r="A34" s="16" t="s">
        <v>37</v>
      </c>
      <c r="B34" s="201" t="s">
        <v>1317</v>
      </c>
      <c r="C34" s="202"/>
      <c r="D34" s="203"/>
      <c r="E34" s="10">
        <v>0</v>
      </c>
    </row>
    <row r="35" spans="1:5" x14ac:dyDescent="0.25">
      <c r="A35" s="11" t="s">
        <v>38</v>
      </c>
      <c r="B35" s="201" t="s">
        <v>39</v>
      </c>
      <c r="C35" s="202"/>
      <c r="D35" s="203"/>
      <c r="E35" s="10" t="s">
        <v>0</v>
      </c>
    </row>
    <row r="36" spans="1:5" x14ac:dyDescent="0.25">
      <c r="A36" s="11" t="s">
        <v>40</v>
      </c>
      <c r="B36" s="201" t="s">
        <v>703</v>
      </c>
      <c r="C36" s="202"/>
      <c r="D36" s="203"/>
      <c r="E36" s="10" t="s">
        <v>0</v>
      </c>
    </row>
    <row r="37" spans="1:5" x14ac:dyDescent="0.25">
      <c r="A37" s="11" t="s">
        <v>42</v>
      </c>
      <c r="B37" s="201" t="s">
        <v>886</v>
      </c>
      <c r="C37" s="202"/>
      <c r="D37" s="203"/>
      <c r="E37" s="10"/>
    </row>
    <row r="38" spans="1:5" x14ac:dyDescent="0.25">
      <c r="A38" s="11">
        <v>2.2799999999999998</v>
      </c>
      <c r="B38" s="222" t="s">
        <v>1129</v>
      </c>
      <c r="C38" s="223"/>
      <c r="D38" s="224"/>
      <c r="E38" s="10" t="s">
        <v>0</v>
      </c>
    </row>
    <row r="39" spans="1:5" x14ac:dyDescent="0.25">
      <c r="A39" s="11">
        <v>2.29</v>
      </c>
      <c r="B39" s="201" t="s">
        <v>43</v>
      </c>
      <c r="C39" s="202"/>
      <c r="D39" s="203"/>
      <c r="E39" s="10"/>
    </row>
    <row r="40" spans="1:5" x14ac:dyDescent="0.25">
      <c r="A40" s="6" t="s">
        <v>44</v>
      </c>
      <c r="B40" s="210" t="s">
        <v>45</v>
      </c>
      <c r="C40" s="211"/>
      <c r="D40" s="212"/>
      <c r="E40" s="17">
        <f>+E9+E8</f>
        <v>5982140.8700000001</v>
      </c>
    </row>
    <row r="41" spans="1:5" x14ac:dyDescent="0.25">
      <c r="A41" s="6" t="s">
        <v>46</v>
      </c>
      <c r="B41" s="225" t="s">
        <v>1337</v>
      </c>
      <c r="C41" s="226"/>
      <c r="D41" s="227"/>
      <c r="E41" s="18">
        <v>1046783.66</v>
      </c>
    </row>
    <row r="42" spans="1:5" x14ac:dyDescent="0.25">
      <c r="A42" s="6"/>
      <c r="B42" s="201" t="s">
        <v>1338</v>
      </c>
      <c r="C42" s="202"/>
      <c r="D42" s="203"/>
      <c r="E42" s="19">
        <v>500</v>
      </c>
    </row>
    <row r="43" spans="1:5" x14ac:dyDescent="0.25">
      <c r="A43" s="6"/>
      <c r="B43" s="201" t="s">
        <v>1339</v>
      </c>
      <c r="C43" s="202"/>
      <c r="D43" s="203"/>
      <c r="E43" s="10">
        <v>760766.99</v>
      </c>
    </row>
    <row r="44" spans="1:5" x14ac:dyDescent="0.25">
      <c r="A44" s="6"/>
      <c r="B44" s="234" t="s">
        <v>1340</v>
      </c>
      <c r="C44" s="235"/>
      <c r="D44" s="236"/>
      <c r="E44" s="19">
        <v>285516.67</v>
      </c>
    </row>
    <row r="45" spans="1:5" x14ac:dyDescent="0.25">
      <c r="A45" s="6"/>
      <c r="B45" s="219"/>
      <c r="C45" s="220"/>
      <c r="D45" s="221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/>
      <c r="C51" s="202"/>
      <c r="D51" s="203"/>
      <c r="E51" s="10"/>
    </row>
    <row r="52" spans="1:5" x14ac:dyDescent="0.25">
      <c r="A52" s="6"/>
      <c r="B52" s="201"/>
      <c r="C52" s="202"/>
      <c r="D52" s="203"/>
      <c r="E52" s="10"/>
    </row>
    <row r="53" spans="1:5" x14ac:dyDescent="0.25">
      <c r="A53" s="6"/>
      <c r="B53" s="201"/>
      <c r="C53" s="202"/>
      <c r="D53" s="203"/>
      <c r="E53" s="10"/>
    </row>
    <row r="54" spans="1:5" x14ac:dyDescent="0.25">
      <c r="A54" s="6"/>
      <c r="B54" s="201"/>
      <c r="C54" s="202"/>
      <c r="D54" s="203"/>
      <c r="E54" s="10"/>
    </row>
    <row r="55" spans="1:5" x14ac:dyDescent="0.25">
      <c r="A55" s="6"/>
      <c r="B55" s="201" t="s">
        <v>0</v>
      </c>
      <c r="C55" s="202"/>
      <c r="D55" s="203"/>
      <c r="E55" s="10" t="s">
        <v>0</v>
      </c>
    </row>
    <row r="56" spans="1:5" x14ac:dyDescent="0.25">
      <c r="A56" s="6"/>
      <c r="B56" s="231" t="s">
        <v>0</v>
      </c>
      <c r="C56" s="232"/>
      <c r="D56" s="233"/>
      <c r="E56" s="10" t="s">
        <v>0</v>
      </c>
    </row>
    <row r="57" spans="1:5" x14ac:dyDescent="0.25">
      <c r="A57" s="6" t="s">
        <v>0</v>
      </c>
      <c r="B57" s="228" t="s">
        <v>1341</v>
      </c>
      <c r="C57" s="229"/>
      <c r="D57" s="230"/>
      <c r="E57" s="20">
        <f>-E41+E40</f>
        <v>4935357.21</v>
      </c>
    </row>
  </sheetData>
  <mergeCells count="53">
    <mergeCell ref="B53:D53"/>
    <mergeCell ref="B54:D54"/>
    <mergeCell ref="B55:D55"/>
    <mergeCell ref="B56:D56"/>
    <mergeCell ref="B57:D5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A5:B5"/>
    <mergeCell ref="D5:E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246</vt:i4>
      </vt:variant>
    </vt:vector>
  </HeadingPairs>
  <TitlesOfParts>
    <vt:vector size="246" baseType="lpstr">
      <vt:lpstr>29.12.2017.</vt:lpstr>
      <vt:lpstr>28.12.2017.</vt:lpstr>
      <vt:lpstr>27.12.2017.</vt:lpstr>
      <vt:lpstr>26.12.2017.</vt:lpstr>
      <vt:lpstr>25.12.2017.</vt:lpstr>
      <vt:lpstr>22.12.2017.</vt:lpstr>
      <vt:lpstr>21.12.2017.</vt:lpstr>
      <vt:lpstr>20.12.2017.</vt:lpstr>
      <vt:lpstr>19.12.2017.</vt:lpstr>
      <vt:lpstr>18.12.2017.</vt:lpstr>
      <vt:lpstr>15.12.2017.</vt:lpstr>
      <vt:lpstr>14.12.2017.</vt:lpstr>
      <vt:lpstr>13.12.2017.</vt:lpstr>
      <vt:lpstr>12.12.2017.</vt:lpstr>
      <vt:lpstr>11.12.2017.</vt:lpstr>
      <vt:lpstr>08.12.2017</vt:lpstr>
      <vt:lpstr>07.12.2017</vt:lpstr>
      <vt:lpstr>06.12.2017</vt:lpstr>
      <vt:lpstr>05.12.2017</vt:lpstr>
      <vt:lpstr>04.12.2017.</vt:lpstr>
      <vt:lpstr>01.12.2017.</vt:lpstr>
      <vt:lpstr>30.11.2017.</vt:lpstr>
      <vt:lpstr>29.11.2017.</vt:lpstr>
      <vt:lpstr>28.11.2017.</vt:lpstr>
      <vt:lpstr>27.11.2017.</vt:lpstr>
      <vt:lpstr>24.11.2017</vt:lpstr>
      <vt:lpstr>23.11.2017</vt:lpstr>
      <vt:lpstr>22.11.2017.</vt:lpstr>
      <vt:lpstr>21.11.2017.</vt:lpstr>
      <vt:lpstr>20.11.2017</vt:lpstr>
      <vt:lpstr>17.11.2017</vt:lpstr>
      <vt:lpstr>16.11.2017</vt:lpstr>
      <vt:lpstr>15.11.2017.</vt:lpstr>
      <vt:lpstr>14.11.2017.</vt:lpstr>
      <vt:lpstr>13.11.2017.</vt:lpstr>
      <vt:lpstr>10.11.2017.</vt:lpstr>
      <vt:lpstr>09.11.2017.</vt:lpstr>
      <vt:lpstr>08.11.2017.</vt:lpstr>
      <vt:lpstr>07.11.2017.</vt:lpstr>
      <vt:lpstr>06.11.2017.</vt:lpstr>
      <vt:lpstr>03.11.2017.</vt:lpstr>
      <vt:lpstr>02.11.2017.</vt:lpstr>
      <vt:lpstr>01.11.2017.</vt:lpstr>
      <vt:lpstr>30.10.2017.</vt:lpstr>
      <vt:lpstr>27.10.2017.</vt:lpstr>
      <vt:lpstr>26.10.2017.</vt:lpstr>
      <vt:lpstr>25.10.2017.</vt:lpstr>
      <vt:lpstr>24.10.2017.</vt:lpstr>
      <vt:lpstr>23.10.2017.</vt:lpstr>
      <vt:lpstr>20.10.2017.</vt:lpstr>
      <vt:lpstr>19.10.2017.</vt:lpstr>
      <vt:lpstr>18.10.2017.</vt:lpstr>
      <vt:lpstr>17.10.2017.</vt:lpstr>
      <vt:lpstr>16.10.2017.</vt:lpstr>
      <vt:lpstr>13.10.2017.</vt:lpstr>
      <vt:lpstr>12.10.2017.</vt:lpstr>
      <vt:lpstr>11.10.2017.</vt:lpstr>
      <vt:lpstr>10.10.2017.</vt:lpstr>
      <vt:lpstr>09.10.2017.</vt:lpstr>
      <vt:lpstr>06.10.2017.</vt:lpstr>
      <vt:lpstr>05.10.2017.</vt:lpstr>
      <vt:lpstr>04.10.2017.</vt:lpstr>
      <vt:lpstr>03.10.2017.</vt:lpstr>
      <vt:lpstr>02.10.2017.</vt:lpstr>
      <vt:lpstr>29.09.2017.</vt:lpstr>
      <vt:lpstr>28.09.2017.</vt:lpstr>
      <vt:lpstr>27.09.2017.</vt:lpstr>
      <vt:lpstr>26.09.2017.</vt:lpstr>
      <vt:lpstr>25.09.2017.</vt:lpstr>
      <vt:lpstr>22.09.2017.</vt:lpstr>
      <vt:lpstr>21.09.2017.</vt:lpstr>
      <vt:lpstr>18.09.2017</vt:lpstr>
      <vt:lpstr>15.09.2017</vt:lpstr>
      <vt:lpstr>14.09.2017</vt:lpstr>
      <vt:lpstr>13.09.2017</vt:lpstr>
      <vt:lpstr>12.09.2017</vt:lpstr>
      <vt:lpstr>11.09.2017</vt:lpstr>
      <vt:lpstr>08.09.2017</vt:lpstr>
      <vt:lpstr>07.09.2017</vt:lpstr>
      <vt:lpstr>06.09.2017</vt:lpstr>
      <vt:lpstr>05.09.2017</vt:lpstr>
      <vt:lpstr>04.09.2017</vt:lpstr>
      <vt:lpstr>01.09.2017</vt:lpstr>
      <vt:lpstr>31.08.2017</vt:lpstr>
      <vt:lpstr>30.08.2017</vt:lpstr>
      <vt:lpstr>29.08.2017.</vt:lpstr>
      <vt:lpstr>28.08.2017.</vt:lpstr>
      <vt:lpstr>25.08.2017.</vt:lpstr>
      <vt:lpstr>24.08.2017.</vt:lpstr>
      <vt:lpstr>23.08.2017.</vt:lpstr>
      <vt:lpstr>22.08.2017.</vt:lpstr>
      <vt:lpstr>21.08.2017.</vt:lpstr>
      <vt:lpstr>18.08.2017.</vt:lpstr>
      <vt:lpstr>17.08.2017.</vt:lpstr>
      <vt:lpstr>16.08.2017.</vt:lpstr>
      <vt:lpstr>15.08.2017.</vt:lpstr>
      <vt:lpstr>14.08.2017.</vt:lpstr>
      <vt:lpstr>11.08.2017.</vt:lpstr>
      <vt:lpstr>10.08.2017.</vt:lpstr>
      <vt:lpstr>09.08.2017.</vt:lpstr>
      <vt:lpstr>08.08.2017.</vt:lpstr>
      <vt:lpstr>07.08.2017.</vt:lpstr>
      <vt:lpstr>04.08.2017.</vt:lpstr>
      <vt:lpstr>03.08.2017.</vt:lpstr>
      <vt:lpstr>02.08.2017.</vt:lpstr>
      <vt:lpstr>01.08.2017.</vt:lpstr>
      <vt:lpstr>31.07.2017.</vt:lpstr>
      <vt:lpstr>28.07.2017.</vt:lpstr>
      <vt:lpstr>27.07.2017.</vt:lpstr>
      <vt:lpstr>26.07.2017.</vt:lpstr>
      <vt:lpstr>25.07.2017.</vt:lpstr>
      <vt:lpstr>24.07.2017.</vt:lpstr>
      <vt:lpstr>21.07.2017.</vt:lpstr>
      <vt:lpstr>20.07.2017.</vt:lpstr>
      <vt:lpstr>19.07.2017.</vt:lpstr>
      <vt:lpstr>18.07.2017.</vt:lpstr>
      <vt:lpstr>17.07.2017.</vt:lpstr>
      <vt:lpstr>14.07.2017.</vt:lpstr>
      <vt:lpstr>13.07.2017.</vt:lpstr>
      <vt:lpstr>12.07.2017.</vt:lpstr>
      <vt:lpstr>11.07.2017.</vt:lpstr>
      <vt:lpstr>10.07.2017.</vt:lpstr>
      <vt:lpstr>07.07.207.</vt:lpstr>
      <vt:lpstr>05.07.2017.</vt:lpstr>
      <vt:lpstr>04.07.2017.</vt:lpstr>
      <vt:lpstr>03.07.2017.</vt:lpstr>
      <vt:lpstr>29.06.2017.</vt:lpstr>
      <vt:lpstr>28.06.2017.</vt:lpstr>
      <vt:lpstr>27.06.2017.</vt:lpstr>
      <vt:lpstr>26.06.2017.</vt:lpstr>
      <vt:lpstr>23.06.2017</vt:lpstr>
      <vt:lpstr>22.06.2017</vt:lpstr>
      <vt:lpstr>21.06.2017</vt:lpstr>
      <vt:lpstr>20.06.2017</vt:lpstr>
      <vt:lpstr>19.06.2017</vt:lpstr>
      <vt:lpstr>16.06.2017</vt:lpstr>
      <vt:lpstr>15.05.2017</vt:lpstr>
      <vt:lpstr>14.06.2017</vt:lpstr>
      <vt:lpstr>13.06.2017</vt:lpstr>
      <vt:lpstr>12.06.2017</vt:lpstr>
      <vt:lpstr>09.06.2017</vt:lpstr>
      <vt:lpstr>08.06.2017.</vt:lpstr>
      <vt:lpstr>07.06.2017.</vt:lpstr>
      <vt:lpstr>06.06.2017.</vt:lpstr>
      <vt:lpstr>05.06.2017.</vt:lpstr>
      <vt:lpstr>02.06.2017.</vt:lpstr>
      <vt:lpstr>01.06.2017.</vt:lpstr>
      <vt:lpstr>31.05.2017.</vt:lpstr>
      <vt:lpstr>30.05.2017.</vt:lpstr>
      <vt:lpstr>29.05.2017.</vt:lpstr>
      <vt:lpstr>26.05.2017.</vt:lpstr>
      <vt:lpstr>25.05.2017.</vt:lpstr>
      <vt:lpstr>24.05.2017.</vt:lpstr>
      <vt:lpstr>23.05.2017.</vt:lpstr>
      <vt:lpstr>22.05.2017.</vt:lpstr>
      <vt:lpstr>19.05.2017.</vt:lpstr>
      <vt:lpstr>18.05.2017.</vt:lpstr>
      <vt:lpstr>17.05.2017.</vt:lpstr>
      <vt:lpstr>16.05.2017.</vt:lpstr>
      <vt:lpstr>15.05.2017.</vt:lpstr>
      <vt:lpstr>12.05.2017.</vt:lpstr>
      <vt:lpstr>11.05.2017.</vt:lpstr>
      <vt:lpstr>10.05.2017.</vt:lpstr>
      <vt:lpstr>09.05.2017.</vt:lpstr>
      <vt:lpstr>08.05.2017.</vt:lpstr>
      <vt:lpstr>05.05.2017.</vt:lpstr>
      <vt:lpstr>04.05.2017.</vt:lpstr>
      <vt:lpstr>03.05.2017.</vt:lpstr>
      <vt:lpstr>28.04.2017</vt:lpstr>
      <vt:lpstr>27.04.2017.</vt:lpstr>
      <vt:lpstr>26.04.2017.</vt:lpstr>
      <vt:lpstr>25.04.2017.</vt:lpstr>
      <vt:lpstr>24.04.2017.</vt:lpstr>
      <vt:lpstr>21.04.2017.</vt:lpstr>
      <vt:lpstr>20.04.2017.</vt:lpstr>
      <vt:lpstr>19.04.2017</vt:lpstr>
      <vt:lpstr>18.04,2017</vt:lpstr>
      <vt:lpstr>13.04.2017</vt:lpstr>
      <vt:lpstr>12.04.2017</vt:lpstr>
      <vt:lpstr>11.04.2017.</vt:lpstr>
      <vt:lpstr>10.04.2017.</vt:lpstr>
      <vt:lpstr>07.04.2017</vt:lpstr>
      <vt:lpstr>06.04.2017.</vt:lpstr>
      <vt:lpstr>05.04.2017.</vt:lpstr>
      <vt:lpstr>04.04.2017.</vt:lpstr>
      <vt:lpstr>03.04.2017.</vt:lpstr>
      <vt:lpstr>31.03.2017</vt:lpstr>
      <vt:lpstr>30.03.2017.</vt:lpstr>
      <vt:lpstr>29.03.2017.</vt:lpstr>
      <vt:lpstr>28.03.2017.</vt:lpstr>
      <vt:lpstr>27.03.2017.</vt:lpstr>
      <vt:lpstr>24.03.2017</vt:lpstr>
      <vt:lpstr>23.03.2017.</vt:lpstr>
      <vt:lpstr>22.03.2017.</vt:lpstr>
      <vt:lpstr>21.03.2017.</vt:lpstr>
      <vt:lpstr>20.03.2017.</vt:lpstr>
      <vt:lpstr>17.03.2017.</vt:lpstr>
      <vt:lpstr>16.03.2017.</vt:lpstr>
      <vt:lpstr>15.03.2017.</vt:lpstr>
      <vt:lpstr>14.03.2017.</vt:lpstr>
      <vt:lpstr>13.03.2017.</vt:lpstr>
      <vt:lpstr>10.03.2017.</vt:lpstr>
      <vt:lpstr>09.03.2017.</vt:lpstr>
      <vt:lpstr>08.03.2017.</vt:lpstr>
      <vt:lpstr>07.03.2017.</vt:lpstr>
      <vt:lpstr>06.03.2017.</vt:lpstr>
      <vt:lpstr>03.03.2017.</vt:lpstr>
      <vt:lpstr>02.03.2017.</vt:lpstr>
      <vt:lpstr>01.03.2017.</vt:lpstr>
      <vt:lpstr>28.02.2017.</vt:lpstr>
      <vt:lpstr>27.02.2017.</vt:lpstr>
      <vt:lpstr>24.02.2017.</vt:lpstr>
      <vt:lpstr>23.02.2017.</vt:lpstr>
      <vt:lpstr>22.02.2017.</vt:lpstr>
      <vt:lpstr>21.02.2017.</vt:lpstr>
      <vt:lpstr>20.02.2017.</vt:lpstr>
      <vt:lpstr>17.02.2017</vt:lpstr>
      <vt:lpstr>14.02.2017</vt:lpstr>
      <vt:lpstr>13.02.2017</vt:lpstr>
      <vt:lpstr>10.02.2017.</vt:lpstr>
      <vt:lpstr>09.02.2017.</vt:lpstr>
      <vt:lpstr>08.02.2017</vt:lpstr>
      <vt:lpstr>07.02.2017.</vt:lpstr>
      <vt:lpstr>06.02.2017.</vt:lpstr>
      <vt:lpstr>02.02.2017</vt:lpstr>
      <vt:lpstr>01.02.2017.</vt:lpstr>
      <vt:lpstr>31.01.2017.</vt:lpstr>
      <vt:lpstr>30.01.2017.</vt:lpstr>
      <vt:lpstr>27.01.2017.</vt:lpstr>
      <vt:lpstr>26.01.2017.</vt:lpstr>
      <vt:lpstr>25.01.2017.</vt:lpstr>
      <vt:lpstr>24.01.2017.</vt:lpstr>
      <vt:lpstr>23.01.2017.</vt:lpstr>
      <vt:lpstr>20.01.2017</vt:lpstr>
      <vt:lpstr>19.01.2017</vt:lpstr>
      <vt:lpstr>18.01.2017</vt:lpstr>
      <vt:lpstr>17.01.2017.</vt:lpstr>
      <vt:lpstr>16.01.2017.</vt:lpstr>
      <vt:lpstr>13.01.2017.</vt:lpstr>
      <vt:lpstr>12.01.2017.</vt:lpstr>
      <vt:lpstr>11.01.2017.</vt:lpstr>
      <vt:lpstr>10.01.2017.</vt:lpstr>
      <vt:lpstr>09.01.2017.</vt:lpstr>
      <vt:lpstr>06.01.2017.</vt:lpstr>
      <vt:lpstr>05.01.2017.</vt:lpstr>
      <vt:lpstr>04.01.2017.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Dubravka</cp:lastModifiedBy>
  <dcterms:created xsi:type="dcterms:W3CDTF">2017-01-09T12:58:01Z</dcterms:created>
  <dcterms:modified xsi:type="dcterms:W3CDTF">2018-01-03T10:52:29Z</dcterms:modified>
</cp:coreProperties>
</file>