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План прих.и прим.2019.г" sheetId="8" r:id="rId1"/>
    <sheet name="Sheet2" sheetId="2" r:id="rId2"/>
    <sheet name="Sheet3" sheetId="3" r:id="rId3"/>
  </sheets>
  <definedNames>
    <definedName name="_xlnm.Print_Titles" localSheetId="0">'План прих.и прим.2019.г'!$4:$7</definedName>
  </definedNames>
  <calcPr calcId="152511"/>
</workbook>
</file>

<file path=xl/calcChain.xml><?xml version="1.0" encoding="utf-8"?>
<calcChain xmlns="http://schemas.openxmlformats.org/spreadsheetml/2006/main">
  <c r="E64" i="8" l="1"/>
  <c r="E60" i="8"/>
  <c r="E8" i="8"/>
  <c r="E9" i="8"/>
  <c r="E19" i="8"/>
  <c r="H56" i="8" l="1"/>
  <c r="D55" i="8" l="1"/>
  <c r="D60" i="8" s="1"/>
  <c r="H61" i="8" l="1"/>
  <c r="H63" i="8" l="1"/>
  <c r="H10" i="8"/>
  <c r="H11" i="8"/>
  <c r="H12" i="8"/>
  <c r="H13" i="8"/>
  <c r="H14" i="8"/>
  <c r="H15" i="8"/>
  <c r="H16" i="8"/>
  <c r="H17" i="8"/>
  <c r="H18" i="8"/>
  <c r="H20" i="8"/>
  <c r="H21" i="8"/>
  <c r="H22" i="8"/>
  <c r="H23" i="8"/>
  <c r="H24" i="8"/>
  <c r="H25" i="8"/>
  <c r="H26" i="8"/>
  <c r="H28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2" i="8"/>
  <c r="H54" i="8"/>
  <c r="H57" i="8"/>
  <c r="H58" i="8"/>
  <c r="H59" i="8"/>
  <c r="H55" i="8" l="1"/>
  <c r="G29" i="8"/>
  <c r="H29" i="8" l="1"/>
  <c r="E27" i="8"/>
  <c r="H19" i="8"/>
  <c r="H27" i="8" l="1"/>
  <c r="H9" i="8"/>
  <c r="H8" i="8" l="1"/>
  <c r="G53" i="8"/>
  <c r="G60" i="8" l="1"/>
  <c r="G62" i="8" s="1"/>
  <c r="E62" i="8"/>
  <c r="H53" i="8"/>
  <c r="F51" i="8"/>
  <c r="F62" i="8" l="1"/>
  <c r="F64" i="8" s="1"/>
  <c r="F60" i="8"/>
  <c r="H60" i="8"/>
  <c r="H51" i="8"/>
  <c r="D62" i="8"/>
  <c r="D64" i="8" s="1"/>
  <c r="H62" i="8" l="1"/>
  <c r="G64" i="8"/>
  <c r="H64" i="8" l="1"/>
</calcChain>
</file>

<file path=xl/sharedStrings.xml><?xml version="1.0" encoding="utf-8"?>
<sst xmlns="http://schemas.openxmlformats.org/spreadsheetml/2006/main" count="173" uniqueCount="171">
  <si>
    <t>ВРСТА ПРИХОДА</t>
  </si>
  <si>
    <t>Енергенти</t>
  </si>
  <si>
    <t>УКУПНО</t>
  </si>
  <si>
    <t>Донације</t>
  </si>
  <si>
    <t>Лекови у здравственој установи</t>
  </si>
  <si>
    <t xml:space="preserve">Исхрана </t>
  </si>
  <si>
    <t>Материјални трошкови и остали трошкови</t>
  </si>
  <si>
    <t xml:space="preserve">Накнада за финансирање инвалидних лица </t>
  </si>
  <si>
    <t>Јубиларне награде</t>
  </si>
  <si>
    <t>Отпремнине за одлазак у пензију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</si>
  <si>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</si>
  <si>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</si>
  <si>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</si>
  <si>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</si>
  <si>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</si>
  <si>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</si>
  <si>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</si>
  <si>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</si>
  <si>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</si>
  <si>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Цитостатици са Листе лекова</t>
  </si>
  <si>
    <t>Остали уградни материјал</t>
  </si>
  <si>
    <t xml:space="preserve">Санитетски и медицински потрошни материјал </t>
  </si>
  <si>
    <t>Приход од имовине који припада имаоцима полиса осигурања</t>
  </si>
  <si>
    <t>2.</t>
  </si>
  <si>
    <t>2.1.</t>
  </si>
  <si>
    <t>3.</t>
  </si>
  <si>
    <t>3.1.</t>
  </si>
  <si>
    <t>4.</t>
  </si>
  <si>
    <t>5.</t>
  </si>
  <si>
    <t>6.</t>
  </si>
  <si>
    <t>6.1.</t>
  </si>
  <si>
    <t>I</t>
  </si>
  <si>
    <t>II</t>
  </si>
  <si>
    <t>III</t>
  </si>
  <si>
    <t>УКУПНИ ПРИХОДИ И ПРИМАЊА (I+II)</t>
  </si>
  <si>
    <t>V</t>
  </si>
  <si>
    <t xml:space="preserve"> РФЗО</t>
  </si>
  <si>
    <t xml:space="preserve">Р.бр. </t>
  </si>
  <si>
    <t xml:space="preserve">Из осталих извора-сопствени приходи </t>
  </si>
  <si>
    <t xml:space="preserve">IV </t>
  </si>
  <si>
    <t>Текући добровољни трансфери од физичких и правних лица ( донације)</t>
  </si>
  <si>
    <t>ТАБЕЛА 1</t>
  </si>
  <si>
    <t xml:space="preserve">Накнада погребних трошкова </t>
  </si>
  <si>
    <t>Буџет</t>
  </si>
  <si>
    <t>07А</t>
  </si>
  <si>
    <t>07Б</t>
  </si>
  <si>
    <t>07Ц</t>
  </si>
  <si>
    <t>Конто-економска класификација/КПП</t>
  </si>
  <si>
    <t>07Д</t>
  </si>
  <si>
    <t>Крв и лабилни продукти од крви</t>
  </si>
  <si>
    <t>07Е</t>
  </si>
  <si>
    <t>07И</t>
  </si>
  <si>
    <t>07Ј</t>
  </si>
  <si>
    <t>07Т</t>
  </si>
  <si>
    <t>07Г</t>
  </si>
  <si>
    <t>1.1.5.</t>
  </si>
  <si>
    <t>1.1.6.</t>
  </si>
  <si>
    <t>1.1.7.</t>
  </si>
  <si>
    <t>1.1.8.</t>
  </si>
  <si>
    <t>1.1.9.</t>
  </si>
  <si>
    <t>Накнада за рад (1.1.1.-1.1.9.)</t>
  </si>
  <si>
    <t>071</t>
  </si>
  <si>
    <t>073</t>
  </si>
  <si>
    <t>084</t>
  </si>
  <si>
    <t>085</t>
  </si>
  <si>
    <t>076</t>
  </si>
  <si>
    <t>958</t>
  </si>
  <si>
    <t>7811111</t>
  </si>
  <si>
    <t>Лекови ван Листе</t>
  </si>
  <si>
    <t>УКУПНА ПРИМАЊА</t>
  </si>
  <si>
    <t>Превоз запослених</t>
  </si>
  <si>
    <t>7=3+4+5+6</t>
  </si>
  <si>
    <t>745161</t>
  </si>
  <si>
    <t xml:space="preserve">Остали мешовити и неодр.приходи </t>
  </si>
  <si>
    <t>Мирјана Радовић, дипл ецц</t>
  </si>
  <si>
    <t>74237324</t>
  </si>
  <si>
    <t>5.1.</t>
  </si>
  <si>
    <t>Руководилац фин.рач.послова</t>
  </si>
  <si>
    <t>1.2.4.</t>
  </si>
  <si>
    <t>1.2.5.</t>
  </si>
  <si>
    <t>1.2.6.</t>
  </si>
  <si>
    <t>1.3.</t>
  </si>
  <si>
    <t>Партиципација</t>
  </si>
  <si>
    <t>Медицинска средства (1.2.1.-1.2.6.)</t>
  </si>
  <si>
    <t>781111</t>
  </si>
  <si>
    <t>ПРИХОДИ ОД ИМОВИНЕ (2.1.)</t>
  </si>
  <si>
    <t>742122</t>
  </si>
  <si>
    <t>74237301</t>
  </si>
  <si>
    <t>Приходи од прекида трудноће из немед разлога</t>
  </si>
  <si>
    <t>74237302</t>
  </si>
  <si>
    <t>Приходи од болничког лечења</t>
  </si>
  <si>
    <t>74237303</t>
  </si>
  <si>
    <t>Приходи од прегледа</t>
  </si>
  <si>
    <t>74237304</t>
  </si>
  <si>
    <t>Приходи од апартмана</t>
  </si>
  <si>
    <t>74237305</t>
  </si>
  <si>
    <t>Приходи од лабораторијских услуга</t>
  </si>
  <si>
    <t>Приходи од вапоризације кондилома</t>
  </si>
  <si>
    <t>74237310</t>
  </si>
  <si>
    <t>Приходи од гинеколошких операција</t>
  </si>
  <si>
    <t>74237311</t>
  </si>
  <si>
    <t>Приходи од интервенција</t>
  </si>
  <si>
    <t>74237312</t>
  </si>
  <si>
    <t>Приходи од доп осиг-Делта Ђенерали</t>
  </si>
  <si>
    <t>74237313</t>
  </si>
  <si>
    <t>Приходи од доп осиг-Уника</t>
  </si>
  <si>
    <t>74237314</t>
  </si>
  <si>
    <t>Приходи од порођаја страни држављани</t>
  </si>
  <si>
    <t>74237320</t>
  </si>
  <si>
    <t>Приходи од матичних ћелија</t>
  </si>
  <si>
    <t>74237323</t>
  </si>
  <si>
    <t>Приходи од доп осиг-Wiener stadische</t>
  </si>
  <si>
    <t>74237326</t>
  </si>
  <si>
    <t>Приходи од доп осиг-Cigna/Vanbreda</t>
  </si>
  <si>
    <t>74237327</t>
  </si>
  <si>
    <t>Приходи од акредитованих курсева</t>
  </si>
  <si>
    <t>74237390</t>
  </si>
  <si>
    <t>Приходи од  фонда здравства Брчко дистрикта</t>
  </si>
  <si>
    <t>Приходи од  Фонда здравства Црна Гора</t>
  </si>
  <si>
    <t>Приходи од  Фонда здравства Републике Српске</t>
  </si>
  <si>
    <t>74237393</t>
  </si>
  <si>
    <t>74237328</t>
  </si>
  <si>
    <t>744121</t>
  </si>
  <si>
    <t>Приходи од ХП налаза</t>
  </si>
  <si>
    <t>79111102</t>
  </si>
  <si>
    <t>Министарство здравља ( инвестиције и опрема)</t>
  </si>
  <si>
    <t>79111103</t>
  </si>
  <si>
    <t>79111105</t>
  </si>
  <si>
    <t>Министарство здравља лечење азиланата</t>
  </si>
  <si>
    <t>79111101</t>
  </si>
  <si>
    <t>Пројекат Министарства здравља '' Подршка дојењу''</t>
  </si>
  <si>
    <t>Министарство здравља лечење неосигураних лица</t>
  </si>
  <si>
    <t>74237308</t>
  </si>
  <si>
    <t>1.</t>
  </si>
  <si>
    <t>ПРОЈЕКЦИЈА   ПРИХОДА  И  ПРИМАЊА ЗА 2020.годину</t>
  </si>
  <si>
    <t>ПРЕНЕТА НЕУТРОШЕНА СРЕДСТВА ИЗ 2019. г.</t>
  </si>
  <si>
    <t xml:space="preserve">Плате ( са делом плата по ДСГ изнад ном вариј дела) 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</si>
  <si>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</si>
  <si>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</si>
  <si>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</si>
  <si>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</si>
  <si>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</si>
  <si>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</si>
  <si>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</si>
  <si>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</si>
  <si>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</si>
  <si>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</si>
  <si>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</si>
  <si>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</si>
  <si>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</si>
  <si>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</si>
  <si>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</si>
  <si>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</si>
  <si>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</si>
  <si>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</si>
  <si>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</si>
  <si>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</si>
  <si>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ПРИХОДИ ОД ПРОДАЈЕ ДОБАРА И УСЛУГА (3.1.-3.21.)</t>
  </si>
  <si>
    <t>4.1.</t>
  </si>
  <si>
    <t>6.2.</t>
  </si>
  <si>
    <t>6.3.</t>
  </si>
  <si>
    <t>6.4.</t>
  </si>
  <si>
    <t xml:space="preserve">МЕШОВИТИ И НЕОДРЕЂЕНИ ПРИХОДИ (5.1.)          </t>
  </si>
  <si>
    <t>ПРИХОДИ ИЗ БУЏЕТА (6.1.-6.4.)</t>
  </si>
  <si>
    <t>СВЕГА РАСПОЛОЖИВА СРЕДСТВА ЗА ПОКРИЋЕ РАСХОДА И ИЗДАТАКА У 2020.г (III+IV)</t>
  </si>
  <si>
    <t>УКУПНО ТЕКУЋИ ПРИХОДИ (1+2+3+4+5+6)</t>
  </si>
  <si>
    <t>Остали приходи ( Медицински факултет и ВМА студенти) и др.</t>
  </si>
  <si>
    <t xml:space="preserve">ТРАНСФЕРИ ИЗМЕЂУ БУЏЕТСКИХ КОРИСНИКА НА ИСТОМ НИВОУ - РЕПУБЛИЧКИ ФОНД ЗА ЗДРАВСТВЕНО ОСИГУРАЊЕ (1.1.+1.2.+1.3.) </t>
  </si>
  <si>
    <t xml:space="preserve">Приходи од закупа </t>
  </si>
  <si>
    <t>ДОБРОВОЉНИ ТРАНСФЕРИ ОД ФИЗИЧКИХ И ПРАВНИХ ЛИЦА (4.1.)</t>
  </si>
  <si>
    <t xml:space="preserve">I ПРИХОДИ И ПРИМАЊА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</si>
</sst>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zoomScaleNormal="100" zoomScaleSheetLayoutView="100" workbookViewId="0">
      <selection activeCell="J17" sqref="J17"/>
    </sheetView>
  </sheetViews>
  <sheetFormatPr defaultRowHeight="15" x14ac:dyDescent="0.25"/>
  <cols>
    <col min="1" max="1" width="7" style="5" customWidth="1"/>
    <col min="2" max="2" width="16.7109375" style="17" customWidth="1"/>
    <col min="3" max="3" width="53.42578125" style="5" customWidth="1"/>
    <col min="4" max="4" width="18.85546875" style="5" customWidth="1"/>
    <col min="5" max="5" width="17.5703125" style="6" customWidth="1"/>
    <col min="6" max="6" width="15" style="5" customWidth="1"/>
    <col min="7" max="7" width="15.140625" style="5" customWidth="1"/>
    <col min="8" max="8" width="16.28515625" style="5" customWidth="1"/>
    <col min="9" max="10" width="12.7109375" style="5" bestFit="1" customWidth="1"/>
    <col min="11" max="11" width="10.140625" style="5" bestFit="1" customWidth="1"/>
    <col min="12" max="16384" width="9.140625" style="5"/>
  </cols>
  <sheetData>
    <row r="1" spans="1:10" ht="16.5" thickBot="1" x14ac:dyDescent="0.3">
      <c r="B1" s="7"/>
      <c r="C1" s="66" t="s">
        <v>170</v>
      </c>
      <c r="D1" s="66"/>
      <c r="E1" s="9"/>
      <c r="F1" s="8"/>
      <c r="G1" s="57" t="s">
        <v>41</v>
      </c>
      <c r="H1" s="58"/>
    </row>
    <row r="2" spans="1:10" ht="14.25" customHeight="1" thickBot="1" x14ac:dyDescent="0.3">
      <c r="B2" s="59"/>
      <c r="C2" s="59"/>
      <c r="D2" s="59"/>
      <c r="E2" s="10"/>
      <c r="F2" s="10"/>
      <c r="H2" s="10"/>
    </row>
    <row r="3" spans="1:10" ht="4.5" hidden="1" customHeight="1" thickBot="1" x14ac:dyDescent="0.3">
      <c r="B3" s="7"/>
      <c r="C3" s="10"/>
      <c r="D3" s="10"/>
      <c r="E3" s="10"/>
      <c r="F3" s="10"/>
      <c r="G3" s="11"/>
      <c r="H3" s="10"/>
    </row>
    <row r="4" spans="1:10" ht="23.25" customHeight="1" x14ac:dyDescent="0.25">
      <c r="A4" s="60" t="s">
        <v>37</v>
      </c>
      <c r="B4" s="62" t="s">
        <v>47</v>
      </c>
      <c r="C4" s="62" t="s">
        <v>0</v>
      </c>
      <c r="D4" s="62" t="s">
        <v>134</v>
      </c>
      <c r="E4" s="62"/>
      <c r="F4" s="62"/>
      <c r="G4" s="62"/>
      <c r="H4" s="64"/>
    </row>
    <row r="5" spans="1:10" ht="5.25" hidden="1" customHeight="1" thickBot="1" x14ac:dyDescent="0.3">
      <c r="A5" s="61"/>
      <c r="B5" s="63"/>
      <c r="C5" s="63"/>
      <c r="D5" s="12"/>
      <c r="E5" s="13"/>
      <c r="F5" s="12"/>
      <c r="G5" s="12"/>
      <c r="H5" s="24"/>
    </row>
    <row r="6" spans="1:10" ht="58.5" customHeight="1" x14ac:dyDescent="0.25">
      <c r="A6" s="61"/>
      <c r="B6" s="63"/>
      <c r="C6" s="63"/>
      <c r="D6" s="51" t="s">
        <v>43</v>
      </c>
      <c r="E6" s="2" t="s">
        <v>36</v>
      </c>
      <c r="F6" s="4" t="s">
        <v>3</v>
      </c>
      <c r="G6" s="4" t="s">
        <v>38</v>
      </c>
      <c r="H6" s="25" t="s">
        <v>2</v>
      </c>
    </row>
    <row r="7" spans="1:10" s="20" customFormat="1" ht="11.25" x14ac:dyDescent="0.25">
      <c r="A7" s="26">
        <v>0</v>
      </c>
      <c r="B7" s="21">
        <v>1</v>
      </c>
      <c r="C7" s="21">
        <v>2</v>
      </c>
      <c r="D7" s="21">
        <v>3</v>
      </c>
      <c r="E7" s="22">
        <v>4</v>
      </c>
      <c r="F7" s="22">
        <v>5</v>
      </c>
      <c r="G7" s="22">
        <v>6</v>
      </c>
      <c r="H7" s="27" t="s">
        <v>71</v>
      </c>
    </row>
    <row r="8" spans="1:10" s="14" customFormat="1" ht="38.25" x14ac:dyDescent="0.25">
      <c r="A8" s="45" t="s">
        <v>133</v>
      </c>
      <c r="B8" s="40">
        <v>781000</v>
      </c>
      <c r="C8" s="3" t="s">
        <v>167</v>
      </c>
      <c r="D8" s="29"/>
      <c r="E8" s="29">
        <f>SUM(E9+E19+E26)</f>
        <v>1784592258</v>
      </c>
      <c r="F8" s="29"/>
      <c r="G8" s="29"/>
      <c r="H8" s="30">
        <f>SUM(D8:G8)</f>
        <v>1784592258</v>
      </c>
      <c r="I8" s="15"/>
      <c r="J8" s="15"/>
    </row>
    <row r="9" spans="1:10" s="14" customFormat="1" x14ac:dyDescent="0.25">
      <c r="A9" s="45" t="s">
        <v>10</v>
      </c>
      <c r="B9" s="41" t="s">
        <v>84</v>
      </c>
      <c r="C9" s="28" t="s">
        <v>60</v>
      </c>
      <c r="D9" s="29"/>
      <c r="E9" s="29">
        <f>SUM(E10:E18)</f>
        <v>1399376258</v>
      </c>
      <c r="F9" s="29"/>
      <c r="G9" s="29"/>
      <c r="H9" s="30">
        <f t="shared" ref="H9:H59" si="0">SUM(D9:G9)</f>
        <v>1399376258</v>
      </c>
      <c r="J9" s="15"/>
    </row>
    <row r="10" spans="1:10" s="14" customFormat="1" ht="14.25" customHeight="1" x14ac:dyDescent="0.25">
      <c r="A10" s="46" t="s">
        <v>11</v>
      </c>
      <c r="B10" s="42" t="s">
        <v>44</v>
      </c>
      <c r="C10" s="31" t="s">
        <v>136</v>
      </c>
      <c r="D10" s="32"/>
      <c r="E10" s="32">
        <v>1029929008</v>
      </c>
      <c r="F10" s="32"/>
      <c r="G10" s="32"/>
      <c r="H10" s="33">
        <f t="shared" si="0"/>
        <v>1029929008</v>
      </c>
      <c r="I10" s="15"/>
      <c r="J10" s="15"/>
    </row>
    <row r="11" spans="1:10" s="14" customFormat="1" ht="14.25" customHeight="1" x14ac:dyDescent="0.25">
      <c r="A11" s="46" t="s">
        <v>12</v>
      </c>
      <c r="B11" s="42" t="s">
        <v>45</v>
      </c>
      <c r="C11" s="31" t="s">
        <v>70</v>
      </c>
      <c r="D11" s="32"/>
      <c r="E11" s="32">
        <v>32252000</v>
      </c>
      <c r="F11" s="32"/>
      <c r="G11" s="32"/>
      <c r="H11" s="33">
        <f t="shared" si="0"/>
        <v>32252000</v>
      </c>
      <c r="I11" s="15"/>
      <c r="J11" s="15"/>
    </row>
    <row r="12" spans="1:10" s="14" customFormat="1" ht="14.25" customHeight="1" x14ac:dyDescent="0.25">
      <c r="A12" s="46" t="s">
        <v>13</v>
      </c>
      <c r="B12" s="42" t="s">
        <v>46</v>
      </c>
      <c r="C12" s="31" t="s">
        <v>1</v>
      </c>
      <c r="D12" s="32"/>
      <c r="E12" s="32">
        <v>156912000</v>
      </c>
      <c r="F12" s="32"/>
      <c r="G12" s="32"/>
      <c r="H12" s="33">
        <f t="shared" si="0"/>
        <v>156912000</v>
      </c>
      <c r="J12" s="15"/>
    </row>
    <row r="13" spans="1:10" s="14" customFormat="1" ht="14.25" customHeight="1" x14ac:dyDescent="0.25">
      <c r="A13" s="46" t="s">
        <v>14</v>
      </c>
      <c r="B13" s="42" t="s">
        <v>48</v>
      </c>
      <c r="C13" s="31" t="s">
        <v>5</v>
      </c>
      <c r="D13" s="32"/>
      <c r="E13" s="32">
        <v>18334000</v>
      </c>
      <c r="F13" s="32"/>
      <c r="G13" s="32"/>
      <c r="H13" s="33">
        <f t="shared" si="0"/>
        <v>18334000</v>
      </c>
      <c r="I13" s="15"/>
      <c r="J13" s="15"/>
    </row>
    <row r="14" spans="1:10" s="14" customFormat="1" ht="14.25" customHeight="1" x14ac:dyDescent="0.25">
      <c r="A14" s="46" t="s">
        <v>55</v>
      </c>
      <c r="B14" s="42" t="s">
        <v>50</v>
      </c>
      <c r="C14" s="31" t="s">
        <v>6</v>
      </c>
      <c r="D14" s="32"/>
      <c r="E14" s="32">
        <v>139611250</v>
      </c>
      <c r="F14" s="32"/>
      <c r="G14" s="32"/>
      <c r="H14" s="33">
        <f t="shared" si="0"/>
        <v>139611250</v>
      </c>
      <c r="I14" s="15"/>
      <c r="J14" s="15"/>
    </row>
    <row r="15" spans="1:10" s="14" customFormat="1" ht="14.25" customHeight="1" x14ac:dyDescent="0.25">
      <c r="A15" s="46" t="s">
        <v>56</v>
      </c>
      <c r="B15" s="42" t="s">
        <v>51</v>
      </c>
      <c r="C15" s="31" t="s">
        <v>7</v>
      </c>
      <c r="D15" s="32"/>
      <c r="E15" s="32">
        <v>6393000</v>
      </c>
      <c r="F15" s="32"/>
      <c r="G15" s="32"/>
      <c r="H15" s="33">
        <f t="shared" si="0"/>
        <v>6393000</v>
      </c>
      <c r="J15" s="15"/>
    </row>
    <row r="16" spans="1:10" s="14" customFormat="1" ht="14.25" customHeight="1" x14ac:dyDescent="0.25">
      <c r="A16" s="46" t="s">
        <v>57</v>
      </c>
      <c r="B16" s="42" t="s">
        <v>52</v>
      </c>
      <c r="C16" s="31" t="s">
        <v>8</v>
      </c>
      <c r="D16" s="32"/>
      <c r="E16" s="32">
        <v>9035000</v>
      </c>
      <c r="F16" s="32"/>
      <c r="G16" s="32"/>
      <c r="H16" s="33">
        <f t="shared" si="0"/>
        <v>9035000</v>
      </c>
      <c r="J16" s="15"/>
    </row>
    <row r="17" spans="1:10" s="14" customFormat="1" ht="14.25" customHeight="1" x14ac:dyDescent="0.25">
      <c r="A17" s="46" t="s">
        <v>58</v>
      </c>
      <c r="B17" s="42" t="s">
        <v>53</v>
      </c>
      <c r="C17" s="31" t="s">
        <v>9</v>
      </c>
      <c r="D17" s="32"/>
      <c r="E17" s="32">
        <v>6700000</v>
      </c>
      <c r="F17" s="32"/>
      <c r="G17" s="32"/>
      <c r="H17" s="33">
        <f t="shared" si="0"/>
        <v>6700000</v>
      </c>
      <c r="J17" s="15"/>
    </row>
    <row r="18" spans="1:10" s="14" customFormat="1" ht="14.25" customHeight="1" x14ac:dyDescent="0.25">
      <c r="A18" s="46" t="s">
        <v>59</v>
      </c>
      <c r="B18" s="42" t="s">
        <v>54</v>
      </c>
      <c r="C18" s="31" t="s">
        <v>42</v>
      </c>
      <c r="D18" s="32"/>
      <c r="E18" s="32">
        <v>210000</v>
      </c>
      <c r="F18" s="32"/>
      <c r="G18" s="32"/>
      <c r="H18" s="33">
        <f t="shared" si="0"/>
        <v>210000</v>
      </c>
      <c r="I18" s="15"/>
      <c r="J18" s="15"/>
    </row>
    <row r="19" spans="1:10" s="14" customFormat="1" x14ac:dyDescent="0.25">
      <c r="A19" s="45" t="s">
        <v>15</v>
      </c>
      <c r="B19" s="41" t="s">
        <v>84</v>
      </c>
      <c r="C19" s="28" t="s">
        <v>83</v>
      </c>
      <c r="D19" s="32"/>
      <c r="E19" s="29">
        <f>SUM(E20:E25)</f>
        <v>384170000</v>
      </c>
      <c r="F19" s="32"/>
      <c r="G19" s="32"/>
      <c r="H19" s="30">
        <f t="shared" si="0"/>
        <v>384170000</v>
      </c>
      <c r="J19" s="15"/>
    </row>
    <row r="20" spans="1:10" s="14" customFormat="1" ht="14.25" customHeight="1" x14ac:dyDescent="0.25">
      <c r="A20" s="46" t="s">
        <v>16</v>
      </c>
      <c r="B20" s="42" t="s">
        <v>61</v>
      </c>
      <c r="C20" s="31" t="s">
        <v>4</v>
      </c>
      <c r="D20" s="32"/>
      <c r="E20" s="32">
        <v>115660000</v>
      </c>
      <c r="F20" s="32"/>
      <c r="G20" s="32"/>
      <c r="H20" s="33">
        <f t="shared" si="0"/>
        <v>115660000</v>
      </c>
      <c r="J20" s="15"/>
    </row>
    <row r="21" spans="1:10" s="14" customFormat="1" ht="14.25" customHeight="1" x14ac:dyDescent="0.25">
      <c r="A21" s="46" t="s">
        <v>17</v>
      </c>
      <c r="B21" s="42" t="s">
        <v>62</v>
      </c>
      <c r="C21" s="31" t="s">
        <v>19</v>
      </c>
      <c r="D21" s="32"/>
      <c r="E21" s="32">
        <v>6686000</v>
      </c>
      <c r="F21" s="32"/>
      <c r="G21" s="32"/>
      <c r="H21" s="33">
        <f t="shared" si="0"/>
        <v>6686000</v>
      </c>
      <c r="J21" s="15"/>
    </row>
    <row r="22" spans="1:10" s="14" customFormat="1" ht="14.25" customHeight="1" x14ac:dyDescent="0.25">
      <c r="A22" s="46" t="s">
        <v>18</v>
      </c>
      <c r="B22" s="42" t="s">
        <v>63</v>
      </c>
      <c r="C22" s="31" t="s">
        <v>20</v>
      </c>
      <c r="D22" s="32"/>
      <c r="E22" s="32">
        <v>60000</v>
      </c>
      <c r="F22" s="32"/>
      <c r="G22" s="32"/>
      <c r="H22" s="33">
        <f t="shared" si="0"/>
        <v>60000</v>
      </c>
      <c r="J22" s="15"/>
    </row>
    <row r="23" spans="1:10" s="14" customFormat="1" ht="14.25" customHeight="1" x14ac:dyDescent="0.25">
      <c r="A23" s="46" t="s">
        <v>78</v>
      </c>
      <c r="B23" s="42" t="s">
        <v>64</v>
      </c>
      <c r="C23" s="31" t="s">
        <v>21</v>
      </c>
      <c r="D23" s="32"/>
      <c r="E23" s="32">
        <v>246901000</v>
      </c>
      <c r="F23" s="32"/>
      <c r="G23" s="32"/>
      <c r="H23" s="33">
        <f t="shared" si="0"/>
        <v>246901000</v>
      </c>
      <c r="J23" s="15"/>
    </row>
    <row r="24" spans="1:10" s="14" customFormat="1" ht="14.25" customHeight="1" x14ac:dyDescent="0.25">
      <c r="A24" s="46" t="s">
        <v>79</v>
      </c>
      <c r="B24" s="42" t="s">
        <v>65</v>
      </c>
      <c r="C24" s="31" t="s">
        <v>49</v>
      </c>
      <c r="D24" s="32"/>
      <c r="E24" s="32">
        <v>7163000</v>
      </c>
      <c r="F24" s="32"/>
      <c r="G24" s="32"/>
      <c r="H24" s="33">
        <f t="shared" si="0"/>
        <v>7163000</v>
      </c>
      <c r="J24" s="15"/>
    </row>
    <row r="25" spans="1:10" s="14" customFormat="1" ht="14.25" customHeight="1" x14ac:dyDescent="0.25">
      <c r="A25" s="46" t="s">
        <v>80</v>
      </c>
      <c r="B25" s="42" t="s">
        <v>66</v>
      </c>
      <c r="C25" s="31" t="s">
        <v>68</v>
      </c>
      <c r="D25" s="32"/>
      <c r="E25" s="32">
        <v>7700000</v>
      </c>
      <c r="F25" s="32"/>
      <c r="G25" s="32"/>
      <c r="H25" s="33">
        <f t="shared" si="0"/>
        <v>7700000</v>
      </c>
      <c r="J25" s="15"/>
    </row>
    <row r="26" spans="1:10" s="14" customFormat="1" ht="14.25" customHeight="1" x14ac:dyDescent="0.25">
      <c r="A26" s="45" t="s">
        <v>81</v>
      </c>
      <c r="B26" s="41" t="s">
        <v>67</v>
      </c>
      <c r="C26" s="28" t="s">
        <v>82</v>
      </c>
      <c r="D26" s="32"/>
      <c r="E26" s="29">
        <v>1046000</v>
      </c>
      <c r="F26" s="32"/>
      <c r="G26" s="32"/>
      <c r="H26" s="30">
        <f t="shared" si="0"/>
        <v>1046000</v>
      </c>
      <c r="J26" s="15"/>
    </row>
    <row r="27" spans="1:10" s="14" customFormat="1" x14ac:dyDescent="0.25">
      <c r="A27" s="45" t="s">
        <v>23</v>
      </c>
      <c r="B27" s="43">
        <v>741000</v>
      </c>
      <c r="C27" s="34" t="s">
        <v>85</v>
      </c>
      <c r="D27" s="29"/>
      <c r="E27" s="29">
        <f>SUM(E28)</f>
        <v>300000</v>
      </c>
      <c r="F27" s="32"/>
      <c r="G27" s="29"/>
      <c r="H27" s="30">
        <f t="shared" si="0"/>
        <v>300000</v>
      </c>
      <c r="J27" s="15"/>
    </row>
    <row r="28" spans="1:10" s="14" customFormat="1" ht="27" customHeight="1" x14ac:dyDescent="0.25">
      <c r="A28" s="46" t="s">
        <v>24</v>
      </c>
      <c r="B28" s="44">
        <v>741411</v>
      </c>
      <c r="C28" s="35" t="s">
        <v>22</v>
      </c>
      <c r="D28" s="29"/>
      <c r="E28" s="32">
        <v>300000</v>
      </c>
      <c r="F28" s="32"/>
      <c r="G28" s="32"/>
      <c r="H28" s="33">
        <f t="shared" si="0"/>
        <v>300000</v>
      </c>
      <c r="J28" s="15"/>
    </row>
    <row r="29" spans="1:10" ht="30" x14ac:dyDescent="0.25">
      <c r="A29" s="45" t="s">
        <v>25</v>
      </c>
      <c r="B29" s="43">
        <v>742000</v>
      </c>
      <c r="C29" s="34" t="s">
        <v>157</v>
      </c>
      <c r="D29" s="29"/>
      <c r="E29" s="29"/>
      <c r="F29" s="29"/>
      <c r="G29" s="29">
        <f>SUM(G30:G50)</f>
        <v>86760000</v>
      </c>
      <c r="H29" s="30">
        <f t="shared" si="0"/>
        <v>86760000</v>
      </c>
      <c r="I29" s="39"/>
      <c r="J29" s="15"/>
    </row>
    <row r="30" spans="1:10" x14ac:dyDescent="0.25">
      <c r="A30" s="46" t="s">
        <v>26</v>
      </c>
      <c r="B30" s="44" t="s">
        <v>86</v>
      </c>
      <c r="C30" s="35" t="s">
        <v>168</v>
      </c>
      <c r="D30" s="29"/>
      <c r="E30" s="29"/>
      <c r="F30" s="29"/>
      <c r="G30" s="32">
        <v>2712000</v>
      </c>
      <c r="H30" s="33">
        <f t="shared" si="0"/>
        <v>2712000</v>
      </c>
      <c r="I30" s="39"/>
      <c r="J30" s="15"/>
    </row>
    <row r="31" spans="1:10" x14ac:dyDescent="0.25">
      <c r="A31" s="46" t="s">
        <v>137</v>
      </c>
      <c r="B31" s="44" t="s">
        <v>87</v>
      </c>
      <c r="C31" s="35" t="s">
        <v>88</v>
      </c>
      <c r="D31" s="29"/>
      <c r="E31" s="29"/>
      <c r="F31" s="29"/>
      <c r="G31" s="32">
        <v>17500000</v>
      </c>
      <c r="H31" s="33">
        <f t="shared" si="0"/>
        <v>17500000</v>
      </c>
      <c r="J31" s="15"/>
    </row>
    <row r="32" spans="1:10" x14ac:dyDescent="0.25">
      <c r="A32" s="46" t="s">
        <v>138</v>
      </c>
      <c r="B32" s="44" t="s">
        <v>89</v>
      </c>
      <c r="C32" s="35" t="s">
        <v>90</v>
      </c>
      <c r="D32" s="29"/>
      <c r="E32" s="29"/>
      <c r="F32" s="29"/>
      <c r="G32" s="32">
        <v>873000</v>
      </c>
      <c r="H32" s="33">
        <f t="shared" si="0"/>
        <v>873000</v>
      </c>
      <c r="J32" s="15"/>
    </row>
    <row r="33" spans="1:11" ht="15" customHeight="1" x14ac:dyDescent="0.25">
      <c r="A33" s="46" t="s">
        <v>139</v>
      </c>
      <c r="B33" s="44" t="s">
        <v>91</v>
      </c>
      <c r="C33" s="35" t="s">
        <v>92</v>
      </c>
      <c r="D33" s="29"/>
      <c r="E33" s="29"/>
      <c r="F33" s="29"/>
      <c r="G33" s="32">
        <v>1550000</v>
      </c>
      <c r="H33" s="33">
        <f t="shared" si="0"/>
        <v>1550000</v>
      </c>
      <c r="I33" s="16"/>
      <c r="J33" s="15"/>
      <c r="K33" s="39"/>
    </row>
    <row r="34" spans="1:11" x14ac:dyDescent="0.25">
      <c r="A34" s="46" t="s">
        <v>140</v>
      </c>
      <c r="B34" s="44" t="s">
        <v>93</v>
      </c>
      <c r="C34" s="35" t="s">
        <v>94</v>
      </c>
      <c r="D34" s="29"/>
      <c r="E34" s="29"/>
      <c r="F34" s="29"/>
      <c r="G34" s="32">
        <v>36000000</v>
      </c>
      <c r="H34" s="33">
        <f t="shared" si="0"/>
        <v>36000000</v>
      </c>
      <c r="I34" s="16"/>
      <c r="J34" s="15"/>
    </row>
    <row r="35" spans="1:11" x14ac:dyDescent="0.25">
      <c r="A35" s="46" t="s">
        <v>141</v>
      </c>
      <c r="B35" s="44" t="s">
        <v>95</v>
      </c>
      <c r="C35" s="35" t="s">
        <v>96</v>
      </c>
      <c r="D35" s="29"/>
      <c r="E35" s="29"/>
      <c r="F35" s="29"/>
      <c r="G35" s="32">
        <v>962000</v>
      </c>
      <c r="H35" s="33">
        <f t="shared" si="0"/>
        <v>962000</v>
      </c>
      <c r="I35" s="16"/>
      <c r="J35" s="15"/>
    </row>
    <row r="36" spans="1:11" x14ac:dyDescent="0.25">
      <c r="A36" s="46" t="s">
        <v>142</v>
      </c>
      <c r="B36" s="44" t="s">
        <v>132</v>
      </c>
      <c r="C36" s="35" t="s">
        <v>97</v>
      </c>
      <c r="D36" s="29"/>
      <c r="E36" s="29"/>
      <c r="F36" s="29"/>
      <c r="G36" s="32">
        <v>25000</v>
      </c>
      <c r="H36" s="33">
        <f t="shared" si="0"/>
        <v>25000</v>
      </c>
      <c r="I36" s="39"/>
      <c r="J36" s="15"/>
    </row>
    <row r="37" spans="1:11" x14ac:dyDescent="0.25">
      <c r="A37" s="46" t="s">
        <v>143</v>
      </c>
      <c r="B37" s="44" t="s">
        <v>98</v>
      </c>
      <c r="C37" s="35" t="s">
        <v>99</v>
      </c>
      <c r="D37" s="29"/>
      <c r="E37" s="29"/>
      <c r="F37" s="29"/>
      <c r="G37" s="32">
        <v>3750000</v>
      </c>
      <c r="H37" s="33">
        <f t="shared" si="0"/>
        <v>3750000</v>
      </c>
      <c r="I37" s="16"/>
      <c r="J37" s="15"/>
    </row>
    <row r="38" spans="1:11" x14ac:dyDescent="0.25">
      <c r="A38" s="46" t="s">
        <v>144</v>
      </c>
      <c r="B38" s="44" t="s">
        <v>100</v>
      </c>
      <c r="C38" s="35" t="s">
        <v>101</v>
      </c>
      <c r="D38" s="29"/>
      <c r="E38" s="29"/>
      <c r="F38" s="29"/>
      <c r="G38" s="32">
        <v>612000</v>
      </c>
      <c r="H38" s="33">
        <f t="shared" si="0"/>
        <v>612000</v>
      </c>
      <c r="I38" s="16"/>
      <c r="J38" s="15"/>
    </row>
    <row r="39" spans="1:11" x14ac:dyDescent="0.25">
      <c r="A39" s="46" t="s">
        <v>145</v>
      </c>
      <c r="B39" s="44" t="s">
        <v>102</v>
      </c>
      <c r="C39" s="35" t="s">
        <v>103</v>
      </c>
      <c r="D39" s="29"/>
      <c r="E39" s="29"/>
      <c r="F39" s="29"/>
      <c r="G39" s="32">
        <v>900000</v>
      </c>
      <c r="H39" s="33">
        <f t="shared" si="0"/>
        <v>900000</v>
      </c>
      <c r="I39" s="16"/>
      <c r="J39" s="15"/>
    </row>
    <row r="40" spans="1:11" ht="14.25" customHeight="1" x14ac:dyDescent="0.25">
      <c r="A40" s="46" t="s">
        <v>146</v>
      </c>
      <c r="B40" s="44" t="s">
        <v>104</v>
      </c>
      <c r="C40" s="35" t="s">
        <v>105</v>
      </c>
      <c r="D40" s="29"/>
      <c r="E40" s="29"/>
      <c r="F40" s="29"/>
      <c r="G40" s="32">
        <v>500000</v>
      </c>
      <c r="H40" s="33">
        <f t="shared" si="0"/>
        <v>500000</v>
      </c>
      <c r="I40" s="39"/>
      <c r="J40" s="15"/>
    </row>
    <row r="41" spans="1:11" ht="14.25" customHeight="1" x14ac:dyDescent="0.25">
      <c r="A41" s="46" t="s">
        <v>147</v>
      </c>
      <c r="B41" s="44" t="s">
        <v>106</v>
      </c>
      <c r="C41" s="35" t="s">
        <v>107</v>
      </c>
      <c r="D41" s="29"/>
      <c r="E41" s="29"/>
      <c r="F41" s="29"/>
      <c r="G41" s="32">
        <v>1500000</v>
      </c>
      <c r="H41" s="33">
        <f t="shared" si="0"/>
        <v>1500000</v>
      </c>
      <c r="I41" s="39"/>
      <c r="J41" s="15"/>
    </row>
    <row r="42" spans="1:11" ht="17.25" customHeight="1" x14ac:dyDescent="0.25">
      <c r="A42" s="46" t="s">
        <v>148</v>
      </c>
      <c r="B42" s="44" t="s">
        <v>108</v>
      </c>
      <c r="C42" s="35" t="s">
        <v>123</v>
      </c>
      <c r="D42" s="29"/>
      <c r="E42" s="29"/>
      <c r="F42" s="29"/>
      <c r="G42" s="32">
        <v>285000</v>
      </c>
      <c r="H42" s="33">
        <f t="shared" si="0"/>
        <v>285000</v>
      </c>
      <c r="I42" s="16"/>
      <c r="J42" s="15"/>
    </row>
    <row r="43" spans="1:11" x14ac:dyDescent="0.25">
      <c r="A43" s="46" t="s">
        <v>149</v>
      </c>
      <c r="B43" s="52">
        <v>74237322</v>
      </c>
      <c r="C43" s="53" t="s">
        <v>109</v>
      </c>
      <c r="D43" s="29"/>
      <c r="E43" s="29"/>
      <c r="F43" s="29"/>
      <c r="G43" s="32">
        <v>1800000</v>
      </c>
      <c r="H43" s="33">
        <f t="shared" si="0"/>
        <v>1800000</v>
      </c>
      <c r="I43" s="39"/>
      <c r="J43" s="15"/>
    </row>
    <row r="44" spans="1:11" x14ac:dyDescent="0.25">
      <c r="A44" s="46" t="s">
        <v>150</v>
      </c>
      <c r="B44" s="44" t="s">
        <v>110</v>
      </c>
      <c r="C44" s="35" t="s">
        <v>117</v>
      </c>
      <c r="D44" s="29"/>
      <c r="E44" s="29"/>
      <c r="F44" s="29"/>
      <c r="G44" s="32">
        <v>2500000</v>
      </c>
      <c r="H44" s="33">
        <f t="shared" si="0"/>
        <v>2500000</v>
      </c>
      <c r="I44" s="39"/>
      <c r="J44" s="15"/>
    </row>
    <row r="45" spans="1:11" x14ac:dyDescent="0.25">
      <c r="A45" s="46" t="s">
        <v>151</v>
      </c>
      <c r="B45" s="44" t="s">
        <v>75</v>
      </c>
      <c r="C45" s="35" t="s">
        <v>111</v>
      </c>
      <c r="D45" s="29"/>
      <c r="E45" s="29"/>
      <c r="F45" s="29"/>
      <c r="G45" s="32">
        <v>88000</v>
      </c>
      <c r="H45" s="33">
        <f t="shared" si="0"/>
        <v>88000</v>
      </c>
      <c r="I45" s="39"/>
      <c r="J45" s="15"/>
    </row>
    <row r="46" spans="1:11" x14ac:dyDescent="0.25">
      <c r="A46" s="46" t="s">
        <v>152</v>
      </c>
      <c r="B46" s="44" t="s">
        <v>112</v>
      </c>
      <c r="C46" s="35" t="s">
        <v>113</v>
      </c>
      <c r="D46" s="29"/>
      <c r="E46" s="29"/>
      <c r="F46" s="29"/>
      <c r="G46" s="32">
        <v>83000</v>
      </c>
      <c r="H46" s="33">
        <f t="shared" si="0"/>
        <v>83000</v>
      </c>
      <c r="I46" s="39"/>
      <c r="J46" s="15"/>
    </row>
    <row r="47" spans="1:11" ht="17.25" customHeight="1" x14ac:dyDescent="0.25">
      <c r="A47" s="46" t="s">
        <v>153</v>
      </c>
      <c r="B47" s="44" t="s">
        <v>114</v>
      </c>
      <c r="C47" s="35" t="s">
        <v>115</v>
      </c>
      <c r="D47" s="29"/>
      <c r="E47" s="29"/>
      <c r="F47" s="29"/>
      <c r="G47" s="32">
        <v>580000</v>
      </c>
      <c r="H47" s="33">
        <f t="shared" si="0"/>
        <v>580000</v>
      </c>
      <c r="I47" s="39"/>
      <c r="J47" s="15"/>
    </row>
    <row r="48" spans="1:11" ht="17.25" customHeight="1" x14ac:dyDescent="0.25">
      <c r="A48" s="46" t="s">
        <v>154</v>
      </c>
      <c r="B48" s="44" t="s">
        <v>116</v>
      </c>
      <c r="C48" s="35" t="s">
        <v>118</v>
      </c>
      <c r="D48" s="29"/>
      <c r="E48" s="29"/>
      <c r="F48" s="29"/>
      <c r="G48" s="32">
        <v>1990000</v>
      </c>
      <c r="H48" s="33">
        <f t="shared" si="0"/>
        <v>1990000</v>
      </c>
      <c r="I48" s="39"/>
      <c r="J48" s="15"/>
    </row>
    <row r="49" spans="1:10" ht="17.25" customHeight="1" x14ac:dyDescent="0.25">
      <c r="A49" s="46" t="s">
        <v>155</v>
      </c>
      <c r="B49" s="44" t="s">
        <v>120</v>
      </c>
      <c r="C49" s="35" t="s">
        <v>119</v>
      </c>
      <c r="D49" s="29"/>
      <c r="E49" s="29"/>
      <c r="F49" s="29"/>
      <c r="G49" s="32">
        <v>10500000</v>
      </c>
      <c r="H49" s="33">
        <f t="shared" si="0"/>
        <v>10500000</v>
      </c>
      <c r="I49" s="39"/>
      <c r="J49" s="15"/>
    </row>
    <row r="50" spans="1:10" ht="26.25" customHeight="1" x14ac:dyDescent="0.25">
      <c r="A50" s="46" t="s">
        <v>156</v>
      </c>
      <c r="B50" s="44" t="s">
        <v>121</v>
      </c>
      <c r="C50" s="35" t="s">
        <v>166</v>
      </c>
      <c r="D50" s="29"/>
      <c r="E50" s="29"/>
      <c r="F50" s="29"/>
      <c r="G50" s="32">
        <v>2050000</v>
      </c>
      <c r="H50" s="33">
        <f t="shared" si="0"/>
        <v>2050000</v>
      </c>
      <c r="I50" s="39"/>
      <c r="J50" s="15"/>
    </row>
    <row r="51" spans="1:10" ht="27.75" customHeight="1" x14ac:dyDescent="0.25">
      <c r="A51" s="45" t="s">
        <v>27</v>
      </c>
      <c r="B51" s="43">
        <v>744000</v>
      </c>
      <c r="C51" s="34" t="s">
        <v>169</v>
      </c>
      <c r="D51" s="29"/>
      <c r="E51" s="29"/>
      <c r="F51" s="29">
        <f>SUM(F52)</f>
        <v>2500000</v>
      </c>
      <c r="G51" s="29"/>
      <c r="H51" s="30">
        <f t="shared" si="0"/>
        <v>2500000</v>
      </c>
      <c r="I51" s="16"/>
      <c r="J51" s="15"/>
    </row>
    <row r="52" spans="1:10" ht="27" customHeight="1" x14ac:dyDescent="0.25">
      <c r="A52" s="46" t="s">
        <v>158</v>
      </c>
      <c r="B52" s="44" t="s">
        <v>122</v>
      </c>
      <c r="C52" s="35" t="s">
        <v>40</v>
      </c>
      <c r="D52" s="29"/>
      <c r="E52" s="29"/>
      <c r="F52" s="32">
        <v>2500000</v>
      </c>
      <c r="G52" s="32"/>
      <c r="H52" s="33">
        <f t="shared" si="0"/>
        <v>2500000</v>
      </c>
      <c r="I52" s="16"/>
      <c r="J52" s="15"/>
    </row>
    <row r="53" spans="1:10" ht="17.25" customHeight="1" x14ac:dyDescent="0.25">
      <c r="A53" s="45" t="s">
        <v>28</v>
      </c>
      <c r="B53" s="43">
        <v>745000</v>
      </c>
      <c r="C53" s="34" t="s">
        <v>162</v>
      </c>
      <c r="D53" s="29"/>
      <c r="E53" s="29"/>
      <c r="F53" s="29"/>
      <c r="G53" s="29">
        <f>SUM(G54:G54)</f>
        <v>100000</v>
      </c>
      <c r="H53" s="30">
        <f t="shared" si="0"/>
        <v>100000</v>
      </c>
      <c r="I53" s="16"/>
      <c r="J53" s="15"/>
    </row>
    <row r="54" spans="1:10" x14ac:dyDescent="0.25">
      <c r="A54" s="46" t="s">
        <v>76</v>
      </c>
      <c r="B54" s="44" t="s">
        <v>72</v>
      </c>
      <c r="C54" s="35" t="s">
        <v>73</v>
      </c>
      <c r="D54" s="29"/>
      <c r="E54" s="29"/>
      <c r="F54" s="29"/>
      <c r="G54" s="32">
        <v>100000</v>
      </c>
      <c r="H54" s="33">
        <f t="shared" si="0"/>
        <v>100000</v>
      </c>
      <c r="I54" s="39"/>
      <c r="J54" s="15"/>
    </row>
    <row r="55" spans="1:10" x14ac:dyDescent="0.25">
      <c r="A55" s="45" t="s">
        <v>29</v>
      </c>
      <c r="B55" s="43">
        <v>791000</v>
      </c>
      <c r="C55" s="34" t="s">
        <v>163</v>
      </c>
      <c r="D55" s="29">
        <f>SUM(D56:D59)</f>
        <v>36028700</v>
      </c>
      <c r="E55" s="29"/>
      <c r="F55" s="29"/>
      <c r="G55" s="32"/>
      <c r="H55" s="30">
        <f>SUM(H56:H59)</f>
        <v>36028700</v>
      </c>
      <c r="J55" s="15"/>
    </row>
    <row r="56" spans="1:10" ht="17.25" customHeight="1" x14ac:dyDescent="0.25">
      <c r="A56" s="46" t="s">
        <v>30</v>
      </c>
      <c r="B56" s="44" t="s">
        <v>129</v>
      </c>
      <c r="C56" s="35" t="s">
        <v>130</v>
      </c>
      <c r="D56" s="32">
        <v>1800000</v>
      </c>
      <c r="E56" s="29"/>
      <c r="F56" s="29"/>
      <c r="G56" s="32"/>
      <c r="H56" s="33">
        <f>SUM(D56:G56)</f>
        <v>1800000</v>
      </c>
      <c r="J56" s="15"/>
    </row>
    <row r="57" spans="1:10" x14ac:dyDescent="0.25">
      <c r="A57" s="46" t="s">
        <v>159</v>
      </c>
      <c r="B57" s="44" t="s">
        <v>124</v>
      </c>
      <c r="C57" s="35" t="s">
        <v>125</v>
      </c>
      <c r="D57" s="32">
        <v>32958700</v>
      </c>
      <c r="E57" s="29"/>
      <c r="F57" s="29"/>
      <c r="G57" s="29"/>
      <c r="H57" s="33">
        <f t="shared" si="0"/>
        <v>32958700</v>
      </c>
      <c r="I57" s="16"/>
      <c r="J57" s="15"/>
    </row>
    <row r="58" spans="1:10" x14ac:dyDescent="0.25">
      <c r="A58" s="46" t="s">
        <v>160</v>
      </c>
      <c r="B58" s="44" t="s">
        <v>126</v>
      </c>
      <c r="C58" s="35" t="s">
        <v>131</v>
      </c>
      <c r="D58" s="32">
        <v>1000000</v>
      </c>
      <c r="E58" s="29"/>
      <c r="F58" s="29"/>
      <c r="G58" s="29"/>
      <c r="H58" s="33">
        <f t="shared" si="0"/>
        <v>1000000</v>
      </c>
      <c r="I58" s="16"/>
      <c r="J58" s="15"/>
    </row>
    <row r="59" spans="1:10" x14ac:dyDescent="0.25">
      <c r="A59" s="46" t="s">
        <v>161</v>
      </c>
      <c r="B59" s="44" t="s">
        <v>127</v>
      </c>
      <c r="C59" s="35" t="s">
        <v>128</v>
      </c>
      <c r="D59" s="32">
        <v>270000</v>
      </c>
      <c r="E59" s="29"/>
      <c r="F59" s="29"/>
      <c r="G59" s="29"/>
      <c r="H59" s="33">
        <f t="shared" si="0"/>
        <v>270000</v>
      </c>
      <c r="I59" s="39"/>
      <c r="J59" s="15"/>
    </row>
    <row r="60" spans="1:10" ht="18.75" customHeight="1" x14ac:dyDescent="0.25">
      <c r="A60" s="46"/>
      <c r="B60" s="43" t="s">
        <v>31</v>
      </c>
      <c r="C60" s="34" t="s">
        <v>165</v>
      </c>
      <c r="D60" s="29">
        <f>SUM(D8+D27+D29+D51+D53+D55)</f>
        <v>36028700</v>
      </c>
      <c r="E60" s="29">
        <f>SUM(E8+E27+E29+E51+E53+E55)</f>
        <v>1784892258</v>
      </c>
      <c r="F60" s="29">
        <f>SUM(F8+F27+F29+F51+F53+F55)</f>
        <v>2500000</v>
      </c>
      <c r="G60" s="29">
        <f>SUM(G8+G27+G29+G51+G53+G55)</f>
        <v>86860000</v>
      </c>
      <c r="H60" s="29">
        <f>SUM(H8+H27+H29+H51+H53+H55)</f>
        <v>1910280958</v>
      </c>
      <c r="I60" s="16"/>
      <c r="J60" s="15"/>
    </row>
    <row r="61" spans="1:10" x14ac:dyDescent="0.25">
      <c r="A61" s="46"/>
      <c r="B61" s="41" t="s">
        <v>32</v>
      </c>
      <c r="C61" s="34" t="s">
        <v>69</v>
      </c>
      <c r="D61" s="54">
        <v>0</v>
      </c>
      <c r="E61" s="54">
        <v>0</v>
      </c>
      <c r="F61" s="54">
        <v>0</v>
      </c>
      <c r="G61" s="54">
        <v>0</v>
      </c>
      <c r="H61" s="29">
        <f t="shared" ref="H61:H62" si="1">SUM(D61:G61)</f>
        <v>0</v>
      </c>
      <c r="I61" s="39"/>
      <c r="J61" s="15"/>
    </row>
    <row r="62" spans="1:10" x14ac:dyDescent="0.25">
      <c r="A62" s="46"/>
      <c r="B62" s="41" t="s">
        <v>33</v>
      </c>
      <c r="C62" s="28" t="s">
        <v>34</v>
      </c>
      <c r="D62" s="29">
        <f>SUM(D60+D61)</f>
        <v>36028700</v>
      </c>
      <c r="E62" s="29">
        <f t="shared" ref="E62:G62" si="2">SUM(E60+E61)</f>
        <v>1784892258</v>
      </c>
      <c r="F62" s="29">
        <f t="shared" si="2"/>
        <v>2500000</v>
      </c>
      <c r="G62" s="29">
        <f t="shared" si="2"/>
        <v>86860000</v>
      </c>
      <c r="H62" s="29">
        <f t="shared" si="1"/>
        <v>1910280958</v>
      </c>
      <c r="I62" s="16"/>
      <c r="J62" s="15"/>
    </row>
    <row r="63" spans="1:10" x14ac:dyDescent="0.25">
      <c r="A63" s="46"/>
      <c r="B63" s="41" t="s">
        <v>39</v>
      </c>
      <c r="C63" s="28" t="s">
        <v>135</v>
      </c>
      <c r="D63" s="49">
        <v>343178</v>
      </c>
      <c r="E63" s="49">
        <v>10181411</v>
      </c>
      <c r="F63" s="29">
        <v>6642919</v>
      </c>
      <c r="G63" s="29">
        <v>22661231</v>
      </c>
      <c r="H63" s="30">
        <f>SUM(D63:G63)</f>
        <v>39828739</v>
      </c>
      <c r="I63" s="16"/>
      <c r="J63" s="15"/>
    </row>
    <row r="64" spans="1:10" ht="31.5" customHeight="1" thickBot="1" x14ac:dyDescent="0.3">
      <c r="A64" s="47"/>
      <c r="B64" s="48" t="s">
        <v>35</v>
      </c>
      <c r="C64" s="36" t="s">
        <v>164</v>
      </c>
      <c r="D64" s="37">
        <f>SUM(D62:D63)</f>
        <v>36371878</v>
      </c>
      <c r="E64" s="37">
        <f>SUM(E62:E63)</f>
        <v>1795073669</v>
      </c>
      <c r="F64" s="37">
        <f t="shared" ref="F64:G64" si="3">SUM(F62:F63)</f>
        <v>9142919</v>
      </c>
      <c r="G64" s="37">
        <f t="shared" si="3"/>
        <v>109521231</v>
      </c>
      <c r="H64" s="38">
        <f t="shared" ref="H64" si="4">SUM(D64:G64)</f>
        <v>1950109697</v>
      </c>
      <c r="I64" s="16"/>
      <c r="J64" s="15"/>
    </row>
    <row r="65" spans="1:10" x14ac:dyDescent="0.25">
      <c r="A65" s="1"/>
      <c r="B65" s="65"/>
      <c r="C65" s="65"/>
      <c r="D65" s="18"/>
      <c r="E65" s="18"/>
      <c r="F65" s="18"/>
      <c r="G65" s="18"/>
      <c r="H65" s="19"/>
      <c r="I65" s="16"/>
      <c r="J65" s="16"/>
    </row>
    <row r="66" spans="1:10" hidden="1" x14ac:dyDescent="0.25">
      <c r="B66" s="65" t="s">
        <v>74</v>
      </c>
      <c r="C66" s="65"/>
    </row>
    <row r="67" spans="1:10" s="8" customFormat="1" ht="21" hidden="1" customHeight="1" thickBot="1" x14ac:dyDescent="0.3"/>
    <row r="68" spans="1:10" s="6" customFormat="1" ht="25.5" customHeight="1" x14ac:dyDescent="0.25">
      <c r="B68" s="17"/>
      <c r="E68" s="16"/>
      <c r="F68" s="55" t="s">
        <v>77</v>
      </c>
      <c r="G68" s="55"/>
      <c r="H68" s="55"/>
    </row>
    <row r="69" spans="1:10" x14ac:dyDescent="0.25">
      <c r="C69" s="50"/>
      <c r="D69" s="6"/>
      <c r="E69" s="16"/>
      <c r="F69" s="56"/>
      <c r="G69" s="56"/>
      <c r="H69" s="56"/>
      <c r="I69" s="39"/>
      <c r="J69" s="6"/>
    </row>
    <row r="70" spans="1:10" ht="16.5" customHeight="1" x14ac:dyDescent="0.25">
      <c r="D70" s="6"/>
      <c r="E70" s="16"/>
      <c r="F70" s="55" t="s">
        <v>74</v>
      </c>
      <c r="G70" s="55"/>
      <c r="H70" s="55"/>
    </row>
    <row r="71" spans="1:10" s="6" customFormat="1" x14ac:dyDescent="0.25">
      <c r="B71" s="17"/>
      <c r="C71" s="5"/>
      <c r="E71" s="16"/>
      <c r="G71" s="23"/>
    </row>
    <row r="72" spans="1:10" x14ac:dyDescent="0.25">
      <c r="D72" s="6"/>
      <c r="E72" s="16"/>
      <c r="F72" s="16"/>
      <c r="G72" s="23"/>
      <c r="H72" s="6"/>
    </row>
    <row r="73" spans="1:10" x14ac:dyDescent="0.25">
      <c r="D73" s="6"/>
      <c r="E73" s="16"/>
      <c r="F73" s="16"/>
      <c r="G73" s="23"/>
      <c r="H73" s="6"/>
      <c r="J73" s="23"/>
    </row>
    <row r="74" spans="1:10" x14ac:dyDescent="0.25">
      <c r="D74" s="6"/>
      <c r="E74" s="16"/>
      <c r="G74" s="23"/>
      <c r="H74" s="6"/>
    </row>
    <row r="75" spans="1:10" x14ac:dyDescent="0.25">
      <c r="D75" s="6"/>
      <c r="E75" s="16"/>
      <c r="G75" s="23"/>
      <c r="H75" s="6"/>
    </row>
    <row r="76" spans="1:10" x14ac:dyDescent="0.25">
      <c r="G76" s="23"/>
      <c r="H76" s="6"/>
    </row>
    <row r="77" spans="1:10" x14ac:dyDescent="0.25">
      <c r="G77" s="23"/>
      <c r="H77" s="6"/>
    </row>
    <row r="78" spans="1:10" x14ac:dyDescent="0.25">
      <c r="H78" s="6"/>
    </row>
    <row r="79" spans="1:10" x14ac:dyDescent="0.25">
      <c r="H79" s="6"/>
    </row>
    <row r="80" spans="1:10" x14ac:dyDescent="0.25">
      <c r="H80" s="6"/>
    </row>
    <row r="81" spans="2:8" x14ac:dyDescent="0.25">
      <c r="H81" s="6"/>
    </row>
    <row r="82" spans="2:8" x14ac:dyDescent="0.25">
      <c r="H82" s="6"/>
    </row>
    <row r="83" spans="2:8" x14ac:dyDescent="0.25">
      <c r="H83" s="6"/>
    </row>
    <row r="84" spans="2:8" s="6" customFormat="1" x14ac:dyDescent="0.25">
      <c r="B84" s="17"/>
      <c r="C84" s="5"/>
      <c r="F84" s="5"/>
      <c r="G84" s="5"/>
    </row>
    <row r="85" spans="2:8" x14ac:dyDescent="0.25">
      <c r="D85" s="6"/>
    </row>
    <row r="86" spans="2:8" x14ac:dyDescent="0.25">
      <c r="D86" s="6"/>
    </row>
  </sheetData>
  <mergeCells count="12">
    <mergeCell ref="F70:H70"/>
    <mergeCell ref="F69:H69"/>
    <mergeCell ref="G1:H1"/>
    <mergeCell ref="B2:D2"/>
    <mergeCell ref="A4:A6"/>
    <mergeCell ref="B4:B6"/>
    <mergeCell ref="C4:C6"/>
    <mergeCell ref="D4:H4"/>
    <mergeCell ref="B65:C65"/>
    <mergeCell ref="B66:C66"/>
    <mergeCell ref="F68:H68"/>
    <mergeCell ref="C1:D1"/>
  </mergeCells>
  <pageMargins left="7.8740157480315001E-2" right="7.8740157480315001E-2" top="0.23622047244094499" bottom="0.23622047244094499" header="0.31496062992126" footer="0.31496062992126"/>
  <pageSetup paperSize="9" scale="90" orientation="landscape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План прих.и прим.2019.г</vt:lpstr>
      <vt:lpstr>Sheet2</vt:lpstr>
      <vt:lpstr>Sheet3</vt:lpstr>
      <vt:lpstr>'План прих.и прим.2019.г'!Print_Titles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2020-01-25T09:37:46Z</dcterms:modified>
</cp:coreProperties>
</file>