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545" windowWidth="14805" windowHeight="6570"/>
  </bookViews>
  <sheets>
    <sheet name="План расх и изд 2019.г" sheetId="7" r:id="rId1"/>
    <sheet name="Sheet2" sheetId="2" r:id="rId2"/>
    <sheet name="Sheet3" sheetId="3" r:id="rId3"/>
  </sheets>
  <definedNames>
    <definedName name="_xlnm.Print_Area" localSheetId="0">'План расх и изд 2019.г'!$A$1:$H$162</definedName>
    <definedName name="_xlnm.Print_Titles" localSheetId="0">'План расх и изд 2019.г'!$4:$7</definedName>
  </definedNames>
  <calcPr calcId="152511"/>
</workbook>
</file>

<file path=xl/calcChain.xml><?xml version="1.0" encoding="utf-8"?>
<calcChain xmlns="http://schemas.openxmlformats.org/spreadsheetml/2006/main">
  <c r="H105" i="7" l="1"/>
  <c r="H106" i="7"/>
  <c r="H107" i="7"/>
  <c r="H108" i="7"/>
  <c r="H109" i="7"/>
  <c r="H110" i="7"/>
  <c r="H111" i="7"/>
  <c r="H112" i="7"/>
  <c r="H113" i="7"/>
  <c r="H114" i="7"/>
  <c r="H115" i="7"/>
  <c r="H116" i="7"/>
  <c r="H117" i="7"/>
  <c r="H118" i="7"/>
  <c r="H119" i="7"/>
  <c r="H120" i="7"/>
  <c r="H121" i="7"/>
  <c r="H122" i="7"/>
  <c r="H123" i="7"/>
  <c r="H124" i="7"/>
  <c r="H125" i="7"/>
  <c r="H126" i="7"/>
  <c r="H127" i="7"/>
  <c r="H104" i="7"/>
  <c r="G103" i="7"/>
  <c r="E103" i="7"/>
  <c r="F103" i="7"/>
  <c r="D103" i="7"/>
  <c r="H73" i="7"/>
  <c r="H74" i="7"/>
  <c r="H75" i="7"/>
  <c r="H76" i="7"/>
  <c r="H77" i="7"/>
  <c r="H78" i="7"/>
  <c r="H7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68" i="7"/>
  <c r="H69" i="7"/>
  <c r="H70" i="7"/>
  <c r="H71" i="7"/>
  <c r="H157" i="7" l="1"/>
  <c r="F49" i="7"/>
  <c r="G99" i="7"/>
  <c r="G94" i="7"/>
  <c r="G80" i="7"/>
  <c r="G72" i="7"/>
  <c r="G49" i="7"/>
  <c r="G48" i="7" s="1"/>
  <c r="G44" i="7"/>
  <c r="G35" i="7"/>
  <c r="G11" i="7"/>
  <c r="D80" i="7"/>
  <c r="D49" i="7"/>
  <c r="F11" i="7"/>
  <c r="E99" i="7"/>
  <c r="E94" i="7"/>
  <c r="E80" i="7"/>
  <c r="E49" i="7"/>
  <c r="E35" i="7"/>
  <c r="E11" i="7"/>
  <c r="H49" i="7" l="1"/>
  <c r="F44" i="7"/>
  <c r="H46" i="7"/>
  <c r="H47" i="7"/>
  <c r="D153" i="7" l="1"/>
  <c r="D150" i="7"/>
  <c r="D99" i="7"/>
  <c r="D94" i="7"/>
  <c r="D72" i="7"/>
  <c r="D30" i="7"/>
  <c r="D11" i="7"/>
  <c r="D48" i="7" l="1"/>
  <c r="D148" i="7"/>
  <c r="H154" i="7"/>
  <c r="H155" i="7"/>
  <c r="H156" i="7"/>
  <c r="H158" i="7"/>
  <c r="E153" i="7"/>
  <c r="F153" i="7"/>
  <c r="G153" i="7"/>
  <c r="H152" i="7"/>
  <c r="H151" i="7"/>
  <c r="E150" i="7"/>
  <c r="F150" i="7"/>
  <c r="G150" i="7"/>
  <c r="H143" i="7"/>
  <c r="H144" i="7"/>
  <c r="H145" i="7"/>
  <c r="F141" i="7"/>
  <c r="G141" i="7"/>
  <c r="E141" i="7"/>
  <c r="G129" i="7"/>
  <c r="H101" i="7"/>
  <c r="H102" i="7"/>
  <c r="H100" i="7"/>
  <c r="F99" i="7"/>
  <c r="H96" i="7"/>
  <c r="H97" i="7"/>
  <c r="H98" i="7"/>
  <c r="H95" i="7"/>
  <c r="F94" i="7"/>
  <c r="H82" i="7"/>
  <c r="H83" i="7"/>
  <c r="H84" i="7"/>
  <c r="H85" i="7"/>
  <c r="H86" i="7"/>
  <c r="H87" i="7"/>
  <c r="H88" i="7"/>
  <c r="H89" i="7"/>
  <c r="H90" i="7"/>
  <c r="H91" i="7"/>
  <c r="H92" i="7"/>
  <c r="H93" i="7"/>
  <c r="H81" i="7"/>
  <c r="F80" i="7"/>
  <c r="E72" i="7"/>
  <c r="E48" i="7" s="1"/>
  <c r="F72" i="7"/>
  <c r="H45" i="7"/>
  <c r="E44" i="7"/>
  <c r="E42" i="7"/>
  <c r="F42" i="7"/>
  <c r="G42" i="7"/>
  <c r="F35" i="7"/>
  <c r="D35" i="7"/>
  <c r="H34" i="7"/>
  <c r="E33" i="7"/>
  <c r="F33" i="7"/>
  <c r="G33" i="7"/>
  <c r="H33" i="7"/>
  <c r="F30" i="7"/>
  <c r="G31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12" i="7"/>
  <c r="H48" i="7" l="1"/>
  <c r="F48" i="7"/>
  <c r="H72" i="7"/>
  <c r="F10" i="7"/>
  <c r="H11" i="7"/>
  <c r="H150" i="7"/>
  <c r="E31" i="7"/>
  <c r="H153" i="7"/>
  <c r="H94" i="7"/>
  <c r="H99" i="7"/>
  <c r="E149" i="7"/>
  <c r="E148" i="7" s="1"/>
  <c r="H37" i="7" l="1"/>
  <c r="H38" i="7"/>
  <c r="H39" i="7"/>
  <c r="H40" i="7"/>
  <c r="G149" i="7" l="1"/>
  <c r="G148" i="7" s="1"/>
  <c r="H36" i="7" l="1"/>
  <c r="H43" i="7"/>
  <c r="H42" i="7" s="1"/>
  <c r="H103" i="7"/>
  <c r="H130" i="7"/>
  <c r="H131" i="7"/>
  <c r="H133" i="7"/>
  <c r="H136" i="7"/>
  <c r="H139" i="7"/>
  <c r="H142" i="7"/>
  <c r="H141" i="7" s="1"/>
  <c r="H147" i="7"/>
  <c r="H80" i="7" l="1"/>
  <c r="D149" i="7"/>
  <c r="G146" i="7"/>
  <c r="E146" i="7"/>
  <c r="D146" i="7"/>
  <c r="F140" i="7"/>
  <c r="F9" i="7" s="1"/>
  <c r="G138" i="7"/>
  <c r="G137" i="7" s="1"/>
  <c r="E138" i="7"/>
  <c r="D138" i="7"/>
  <c r="D137" i="7" s="1"/>
  <c r="G135" i="7"/>
  <c r="H135" i="7" s="1"/>
  <c r="G132" i="7"/>
  <c r="H132" i="7" s="1"/>
  <c r="H129" i="7"/>
  <c r="D44" i="7"/>
  <c r="H44" i="7" s="1"/>
  <c r="D42" i="7"/>
  <c r="D33" i="7"/>
  <c r="D10" i="7" l="1"/>
  <c r="F149" i="7"/>
  <c r="F148" i="7" s="1"/>
  <c r="F8" i="7" s="1"/>
  <c r="E140" i="7"/>
  <c r="H146" i="7"/>
  <c r="D140" i="7"/>
  <c r="G140" i="7"/>
  <c r="G32" i="7"/>
  <c r="E137" i="7"/>
  <c r="H137" i="7" s="1"/>
  <c r="H138" i="7"/>
  <c r="G128" i="7"/>
  <c r="G134" i="7"/>
  <c r="H134" i="7" s="1"/>
  <c r="E32" i="7"/>
  <c r="E30" i="7" s="1"/>
  <c r="E10" i="7" s="1"/>
  <c r="D9" i="7" l="1"/>
  <c r="D8" i="7" s="1"/>
  <c r="E9" i="7"/>
  <c r="H128" i="7"/>
  <c r="G30" i="7"/>
  <c r="H149" i="7"/>
  <c r="H148" i="7"/>
  <c r="H140" i="7"/>
  <c r="H32" i="7"/>
  <c r="H31" i="7"/>
  <c r="G10" i="7" l="1"/>
  <c r="H30" i="7"/>
  <c r="H41" i="7"/>
  <c r="H35" i="7" s="1"/>
  <c r="E8" i="7"/>
  <c r="G9" i="7" l="1"/>
  <c r="H9" i="7" s="1"/>
  <c r="H10" i="7"/>
  <c r="G8" i="7"/>
  <c r="H8" i="7" l="1"/>
</calcChain>
</file>

<file path=xl/sharedStrings.xml><?xml version="1.0" encoding="utf-8"?>
<sst xmlns="http://schemas.openxmlformats.org/spreadsheetml/2006/main" count="193" uniqueCount="193">
  <si>
    <t>УКУПНО</t>
  </si>
  <si>
    <t>Донације</t>
  </si>
  <si>
    <t>ВРСТА РАСХОДА</t>
  </si>
  <si>
    <t>Приправност</t>
  </si>
  <si>
    <t>Допуна до минималне зараде</t>
  </si>
  <si>
    <t>Дежурство недељом</t>
  </si>
  <si>
    <t>Додатак за рад ноћу</t>
  </si>
  <si>
    <t>Додатак за рад недељом</t>
  </si>
  <si>
    <t>Минули рад</t>
  </si>
  <si>
    <t>Допринос за ПИО</t>
  </si>
  <si>
    <t>Допринос за здравствено осигурање</t>
  </si>
  <si>
    <t>Солидарна помоћ запосленима у случају болести запосленог и члана породице</t>
  </si>
  <si>
    <t>Трошкови платног промета</t>
  </si>
  <si>
    <t>Трошкови банкарских услуга</t>
  </si>
  <si>
    <t>Електрична енергија</t>
  </si>
  <si>
    <t>Допринос за коришћење вода</t>
  </si>
  <si>
    <t>Телефон,телекс и телефакс</t>
  </si>
  <si>
    <t>Пошта</t>
  </si>
  <si>
    <t>Осигурање возила</t>
  </si>
  <si>
    <t>Трошкови смештаја на службеном путу</t>
  </si>
  <si>
    <t>Такси превоз</t>
  </si>
  <si>
    <t>Котизације за стручна саветовања</t>
  </si>
  <si>
    <t>Остале стручне услуге</t>
  </si>
  <si>
    <t>Репрезентација</t>
  </si>
  <si>
    <t>Отпремнина за одлазак у пензију</t>
  </si>
  <si>
    <t>Бензин</t>
  </si>
  <si>
    <t>Крв и крвни деривати</t>
  </si>
  <si>
    <t>Радне униформе</t>
  </si>
  <si>
    <t>Намирнице за припремање хране</t>
  </si>
  <si>
    <t>Текстилни материјал</t>
  </si>
  <si>
    <t>Регистрација возила</t>
  </si>
  <si>
    <t>Рачунарска опрема</t>
  </si>
  <si>
    <t>Амортизација зграда и грађевинских објеката</t>
  </si>
  <si>
    <t>Амортизација опреме</t>
  </si>
  <si>
    <t>Стимулација</t>
  </si>
  <si>
    <t>Поклони за децу запослених за Н.Годину</t>
  </si>
  <si>
    <t>Накнаде трошкова за превоз на посао и са посла</t>
  </si>
  <si>
    <t>Услуге водовода и канализације</t>
  </si>
  <si>
    <t>Дератизација</t>
  </si>
  <si>
    <t>Услуге мобилног телефона</t>
  </si>
  <si>
    <t>Осигурање запослених у случају повреде на раду</t>
  </si>
  <si>
    <t>Накнада за употребу сопст.возила</t>
  </si>
  <si>
    <t>Трошкови дневница на службеном путу у иностранству</t>
  </si>
  <si>
    <t>Трошкови превоза  на службеном путу у иностранству</t>
  </si>
  <si>
    <t>Услуге за одржавање софтвера</t>
  </si>
  <si>
    <t>Објављивање тендера и информативних огласа</t>
  </si>
  <si>
    <t>Здравствена заштита по уговору</t>
  </si>
  <si>
    <t>Лабораторијске услуге</t>
  </si>
  <si>
    <t>Стручна литература за редовне потребе запослених</t>
  </si>
  <si>
    <t>Лекови у здравственој установи</t>
  </si>
  <si>
    <t>Медицински потрошни материјал</t>
  </si>
  <si>
    <t>Амортизација нематеријалне имовине</t>
  </si>
  <si>
    <t>Казне за кашњење</t>
  </si>
  <si>
    <t xml:space="preserve">Ост.текуће дотације по закону-накнада за запошљавање инвалида </t>
  </si>
  <si>
    <t>Републичке таксе</t>
  </si>
  <si>
    <t>Рад по времену</t>
  </si>
  <si>
    <t xml:space="preserve">Дежурство </t>
  </si>
  <si>
    <t>Додатак за рад дужи од пуног радног времена</t>
  </si>
  <si>
    <t>Додатак за рад на дан државног и верског празника</t>
  </si>
  <si>
    <t>Боловање до 30 дана-100%</t>
  </si>
  <si>
    <t>Накнада зараде за годишњи одмор</t>
  </si>
  <si>
    <t>Накнада зараде за државни и верски празник</t>
  </si>
  <si>
    <t>Боловање до 30 дана због болести-65%</t>
  </si>
  <si>
    <t>Накнада зараде за плаћено одсуство</t>
  </si>
  <si>
    <t>I</t>
  </si>
  <si>
    <t>II</t>
  </si>
  <si>
    <t>A</t>
  </si>
  <si>
    <t>B</t>
  </si>
  <si>
    <t>A.I</t>
  </si>
  <si>
    <t>A.II</t>
  </si>
  <si>
    <t>A.III</t>
  </si>
  <si>
    <t>A.IV</t>
  </si>
  <si>
    <t>A.V</t>
  </si>
  <si>
    <t>A.VI</t>
  </si>
  <si>
    <t>B.I</t>
  </si>
  <si>
    <t>B.II</t>
  </si>
  <si>
    <t>B.III</t>
  </si>
  <si>
    <t>B.IV</t>
  </si>
  <si>
    <t>B.V</t>
  </si>
  <si>
    <t>B.VI</t>
  </si>
  <si>
    <t>C</t>
  </si>
  <si>
    <t>C.I</t>
  </si>
  <si>
    <t>C.II</t>
  </si>
  <si>
    <t>D</t>
  </si>
  <si>
    <t>D.I</t>
  </si>
  <si>
    <t>E</t>
  </si>
  <si>
    <t>E.I</t>
  </si>
  <si>
    <t>F</t>
  </si>
  <si>
    <t>F.I</t>
  </si>
  <si>
    <t>F.II</t>
  </si>
  <si>
    <t>Санитетски и медицински  материјал</t>
  </si>
  <si>
    <t>Пројектно планирање</t>
  </si>
  <si>
    <t>II  РАСХОДИ И ИЗДАЦИ</t>
  </si>
  <si>
    <t xml:space="preserve">ИЗДАЦИ ЗА НЕФИНАНСИЈСКУ ИМОВИНУ   </t>
  </si>
  <si>
    <t>Р.бр.</t>
  </si>
  <si>
    <t>ТЕКУЋИ РАСХОДИ ( A+B+C+D+E+F)</t>
  </si>
  <si>
    <t xml:space="preserve">РАСХОДИ ЗА ЗАПОСЛЕНЕ (A.I-A.VI )                               </t>
  </si>
  <si>
    <t xml:space="preserve">КОРИШЋЕЊЕ РОБА И УСЛУГА (B.I- B.VI)                       </t>
  </si>
  <si>
    <t>АМОРТИЗАЦИЈА И УПОТРЕБА СРЕДСТАВА ЗА РАД (C.I+C.II)</t>
  </si>
  <si>
    <t>ОТПЛАТА КАМАТА И ПРАТЕЋИ ТРОШКОВИ ЗАДУЖИВАЊА (D.I)</t>
  </si>
  <si>
    <t>ОСТАЛИ РАСХОДИ (F.I+F.II)</t>
  </si>
  <si>
    <t>Конто-економска класификација</t>
  </si>
  <si>
    <t>ТАБЕЛА 2</t>
  </si>
  <si>
    <t>G</t>
  </si>
  <si>
    <t>G.I</t>
  </si>
  <si>
    <t>G.II</t>
  </si>
  <si>
    <t xml:space="preserve">Медицинска опрема </t>
  </si>
  <si>
    <t>Капитално одржавање опреме, зградa и објеката</t>
  </si>
  <si>
    <t>Медицинска средства која се не фактуришу по пацијенту</t>
  </si>
  <si>
    <t>Осигурање од професионалне и опште одговорности</t>
  </si>
  <si>
    <t>Синдикални додатак</t>
  </si>
  <si>
    <t>Правно заступање</t>
  </si>
  <si>
    <t>Цитостатици са Листе</t>
  </si>
  <si>
    <t>Поправке и одржавање зграде</t>
  </si>
  <si>
    <t>Поправке и одржавање немедицинске опреме</t>
  </si>
  <si>
    <t>Поправке и одржавање медицинске опреме</t>
  </si>
  <si>
    <t>ДОНАЦИЈЕ,ДОТАЦИЈЕ И ТРАНСФЕРИ (E.I)</t>
  </si>
  <si>
    <t>Образовање и усавршавање запослених ( специјализације и субспец.)</t>
  </si>
  <si>
    <t>Хемијска средства за чишћење</t>
  </si>
  <si>
    <t>Остали материјал за очување животне средине</t>
  </si>
  <si>
    <t>Алат и инвентар</t>
  </si>
  <si>
    <t>Остали порези-порез на донације</t>
  </si>
  <si>
    <t>Услуге јавног здравства-инспекција и анализа</t>
  </si>
  <si>
    <t>Трошкови превоза на службеном путу у земљи</t>
  </si>
  <si>
    <t>Остале медицинске услуге -заштита радницима који су изложени спец.условима рада</t>
  </si>
  <si>
    <t>Канцеларијски материјал ( са штампаним канц.мат.)</t>
  </si>
  <si>
    <t>7=3+4+5+6</t>
  </si>
  <si>
    <t>Услуге заштите имовине</t>
  </si>
  <si>
    <t xml:space="preserve">ОСНОВНА СРЕДСТВА (G.I-G.II)                                     </t>
  </si>
  <si>
    <t>НАКНАДЕ ТРОШКОВА ЗА ЗАПОСЛЕНЕ (28)</t>
  </si>
  <si>
    <t>ПЛАТЕ, ДОДАЦИ И НАКНАДЕ ЗАПОСЛЕНИХ  (1-18)</t>
  </si>
  <si>
    <t>Солидарна помоћ Верица Перовић</t>
  </si>
  <si>
    <t>Остале солидарне помоћи запосленима ( рођење деце)</t>
  </si>
  <si>
    <t>Лож уље</t>
  </si>
  <si>
    <t>Централно грејање-београдске електране</t>
  </si>
  <si>
    <t xml:space="preserve">Одвоз медицинског отпада </t>
  </si>
  <si>
    <t>Услуге градске чистоће</t>
  </si>
  <si>
    <t>Интернет</t>
  </si>
  <si>
    <t>Осигурање зграде</t>
  </si>
  <si>
    <t>Осигурање опреме</t>
  </si>
  <si>
    <t>Остали трошкови транспорта</t>
  </si>
  <si>
    <t>Услуге чишћења по уговору</t>
  </si>
  <si>
    <t>Остале стручне услуге-израда факсимила</t>
  </si>
  <si>
    <t>Остале опште услуге</t>
  </si>
  <si>
    <t>Услуге задруге студената</t>
  </si>
  <si>
    <t>Уградна опрема</t>
  </si>
  <si>
    <t>СОЦИЈАЛНА ДАВАЊА ЗАПОСЛЕНИМА (22-27)</t>
  </si>
  <si>
    <t>ХТЗ опрема</t>
  </si>
  <si>
    <t>Лабораторијски материјал и реагенси</t>
  </si>
  <si>
    <t>Лекови ван Листе лекова</t>
  </si>
  <si>
    <t>Инвентар за одржавање хигијене</t>
  </si>
  <si>
    <t>Технички потрошни материјал</t>
  </si>
  <si>
    <t>Резервни делови</t>
  </si>
  <si>
    <t>Униформе</t>
  </si>
  <si>
    <t>Градске таксе</t>
  </si>
  <si>
    <t>Закуп простора и админ опреме</t>
  </si>
  <si>
    <t>НАКНАДЕ У НАТУРИ (21)</t>
  </si>
  <si>
    <t>СОЦИЈАЛНИ ДОПРИНОСИ НА ТЕРЕТ ПОСЛОДАВЦА (19-20)</t>
  </si>
  <si>
    <t>ПРОЈЕКЦИЈА РАСХОДА И ИЗДАТАКА   ЗА 2020.годину</t>
  </si>
  <si>
    <t xml:space="preserve">Накнада за Управни одбор-запослени </t>
  </si>
  <si>
    <t xml:space="preserve">Накнада за Надзорни одбор-запослени </t>
  </si>
  <si>
    <t>Јубиларне награде</t>
  </si>
  <si>
    <t>Уговори о делу, привр и повр послови</t>
  </si>
  <si>
    <t xml:space="preserve">Храна -кетеринг ( студенти и пројекти) </t>
  </si>
  <si>
    <t xml:space="preserve">Остали уградни материјал </t>
  </si>
  <si>
    <t>Остали додаци запосленима ( део плата по ДСГ учинку )</t>
  </si>
  <si>
    <t>СТАЛНИ ТРОШКОВИ (32-53)</t>
  </si>
  <si>
    <t>ТРОШКОВИ ПУТОВАЊА (54-60)</t>
  </si>
  <si>
    <t>УСЛУГЕ ПО УГОВОРУ (61-73)</t>
  </si>
  <si>
    <t>Остали издаци за стручно образовање ( чланарина Комори здрав установа)</t>
  </si>
  <si>
    <t>СПЕЦИЈАЛИЗОВАНЕ УСЛУГЕ (74-77)</t>
  </si>
  <si>
    <t xml:space="preserve">ТЕКУЋЕ ПОПРАВКЕ И ОДРЖАВАЊЕ (78-80)     </t>
  </si>
  <si>
    <t>МАТЕРИЈАЛ (81-104)</t>
  </si>
  <si>
    <t>АМОРТИЗАЦИЈА НЕКРЕТНИНА И ОПРЕМЕ (105+106)</t>
  </si>
  <si>
    <t>ПРАТЕЋИ ТРОШКОВИ ЗАДУЖИВАЊА (108)</t>
  </si>
  <si>
    <t>АМОРТИЗАЦИЈА НЕМАТЕРИЈАЛНЕ ОПРЕМЕ (107)</t>
  </si>
  <si>
    <t>ОСТАЛЕ ДОНАЦИЈЕ, ДОТАЦИЈЕ И ТРАНСФЕРИ (109)</t>
  </si>
  <si>
    <t>ПОРЕЗИ,ОБАВЕЗНЕ ТАКСЕ И КАЗНЕ (110-113)</t>
  </si>
  <si>
    <t>НОВЧАНЕ КАЗНЕ И ПЕНАЛИ ПО РЕШЕЊУ СУДОВА (114)</t>
  </si>
  <si>
    <t>ЗГРАДЕ И ГРАЂЕВИНСКИ ОБЈЕКТИ (115-116)</t>
  </si>
  <si>
    <t>МАШИНЕ И ОПРЕМА (117-121)</t>
  </si>
  <si>
    <t>Опрема за домаћинство</t>
  </si>
  <si>
    <t>Намештај и др.административна опрема</t>
  </si>
  <si>
    <t>Помоћ зап.у случају оштећења или уништења имовине</t>
  </si>
  <si>
    <t>Помоћ породици у случају смрти зап. или чл. породице</t>
  </si>
  <si>
    <t>НАГРАДЕ ЗАПОСЛЕНИМА И ОСТ. ПОСЕБНИ РАСХОДИ (29-31)</t>
  </si>
  <si>
    <t>421619,421622,421919</t>
  </si>
  <si>
    <t>ТЕКУЋИ РАСХОДИ И ИЗДАЦИ ЗА НЕФИНАНСИЈСКУ ИМОВИНУ (I+II)</t>
  </si>
  <si>
    <t>Накнада члановима Управног одбора и Надзорног одбора( ван Клинике)</t>
  </si>
  <si>
    <t>буџет</t>
  </si>
  <si>
    <t xml:space="preserve"> РФЗО</t>
  </si>
  <si>
    <t xml:space="preserve">остали извори-сопствени приходи </t>
  </si>
  <si>
    <t>Новчане казне и пенали по решењу судова ( повраћај средстава по записницима РФЗО и других органа , судске пресуде и др.)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</si>
</sst>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  <charset val="238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3" fontId="0" fillId="0" borderId="0" xfId="0" applyNumberFormat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vertical="center" wrapText="1"/>
    </xf>
    <xf numFmtId="3" fontId="7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vertical="center" wrapText="1"/>
    </xf>
    <xf numFmtId="3" fontId="9" fillId="0" borderId="1" xfId="0" applyNumberFormat="1" applyFont="1" applyBorder="1" applyAlignment="1">
      <alignment horizontal="right" vertical="center" wrapText="1"/>
    </xf>
    <xf numFmtId="0" fontId="3" fillId="0" borderId="8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right" vertical="center" wrapText="1"/>
    </xf>
    <xf numFmtId="3" fontId="7" fillId="0" borderId="8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4" fontId="10" fillId="0" borderId="0" xfId="0" applyNumberFormat="1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3" fontId="6" fillId="0" borderId="1" xfId="0" applyNumberFormat="1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3" fontId="7" fillId="0" borderId="10" xfId="0" applyNumberFormat="1" applyFont="1" applyBorder="1" applyAlignment="1">
      <alignment horizontal="right" vertical="center" wrapText="1"/>
    </xf>
    <xf numFmtId="3" fontId="7" fillId="0" borderId="1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wrapText="1"/>
    </xf>
    <xf numFmtId="0" fontId="7" fillId="0" borderId="7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3" fontId="7" fillId="0" borderId="13" xfId="0" applyNumberFormat="1" applyFont="1" applyBorder="1" applyAlignment="1">
      <alignment horizontal="right" vertical="center" wrapText="1"/>
    </xf>
    <xf numFmtId="3" fontId="7" fillId="0" borderId="14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0"/>
  <sheetViews>
    <sheetView tabSelected="1" topLeftCell="A139" zoomScaleNormal="100" zoomScaleSheetLayoutView="80" workbookViewId="0">
      <selection activeCell="J152" sqref="J152"/>
    </sheetView>
  </sheetViews>
  <sheetFormatPr defaultRowHeight="15" x14ac:dyDescent="0.25"/>
  <cols>
    <col min="1" max="1" width="7.28515625" style="1" customWidth="1"/>
    <col min="2" max="2" width="14" style="2" customWidth="1"/>
    <col min="3" max="3" width="58" style="3" customWidth="1"/>
    <col min="4" max="4" width="17" style="3" customWidth="1"/>
    <col min="5" max="5" width="19.28515625" style="4" customWidth="1"/>
    <col min="6" max="6" width="13.85546875" style="3" customWidth="1"/>
    <col min="7" max="7" width="17" style="3" customWidth="1"/>
    <col min="8" max="8" width="18.28515625" style="3" customWidth="1"/>
    <col min="9" max="9" width="15.7109375" style="3" customWidth="1"/>
    <col min="10" max="16384" width="9.140625" style="3"/>
  </cols>
  <sheetData>
    <row r="1" spans="1:9" ht="16.5" thickBot="1" x14ac:dyDescent="0.3">
      <c r="C1" s="61"/>
      <c r="D1" s="61"/>
      <c r="E1" s="61"/>
      <c r="F1" s="61"/>
      <c r="G1" s="62" t="s">
        <v>102</v>
      </c>
      <c r="H1" s="63"/>
    </row>
    <row r="2" spans="1:9" ht="15.75" x14ac:dyDescent="0.25">
      <c r="A2" s="5"/>
      <c r="B2" s="27"/>
      <c r="C2" s="5" t="s">
        <v>92</v>
      </c>
      <c r="D2" s="5"/>
      <c r="E2" s="5"/>
      <c r="F2" s="5"/>
      <c r="G2" s="5"/>
    </row>
    <row r="3" spans="1:9" ht="15.75" thickBot="1" x14ac:dyDescent="0.3"/>
    <row r="4" spans="1:9" ht="21.75" customHeight="1" x14ac:dyDescent="0.25">
      <c r="A4" s="64" t="s">
        <v>94</v>
      </c>
      <c r="B4" s="66" t="s">
        <v>101</v>
      </c>
      <c r="C4" s="66" t="s">
        <v>2</v>
      </c>
      <c r="D4" s="66" t="s">
        <v>158</v>
      </c>
      <c r="E4" s="66"/>
      <c r="F4" s="66"/>
      <c r="G4" s="66"/>
      <c r="H4" s="68"/>
    </row>
    <row r="5" spans="1:9" ht="5.25" hidden="1" customHeight="1" thickBot="1" x14ac:dyDescent="0.25">
      <c r="A5" s="65"/>
      <c r="B5" s="67"/>
      <c r="C5" s="67"/>
      <c r="D5" s="10"/>
      <c r="E5" s="11"/>
      <c r="F5" s="10"/>
      <c r="G5" s="10"/>
      <c r="H5" s="21"/>
    </row>
    <row r="6" spans="1:9" ht="57.75" customHeight="1" x14ac:dyDescent="0.25">
      <c r="A6" s="65"/>
      <c r="B6" s="67"/>
      <c r="C6" s="67"/>
      <c r="D6" s="46" t="s">
        <v>189</v>
      </c>
      <c r="E6" s="12" t="s">
        <v>190</v>
      </c>
      <c r="F6" s="32" t="s">
        <v>1</v>
      </c>
      <c r="G6" s="32" t="s">
        <v>191</v>
      </c>
      <c r="H6" s="22" t="s">
        <v>0</v>
      </c>
    </row>
    <row r="7" spans="1:9" s="9" customFormat="1" ht="10.5" customHeight="1" x14ac:dyDescent="0.25">
      <c r="A7" s="23">
        <v>0</v>
      </c>
      <c r="B7" s="17">
        <v>1</v>
      </c>
      <c r="C7" s="17">
        <v>2</v>
      </c>
      <c r="D7" s="17">
        <v>3</v>
      </c>
      <c r="E7" s="18">
        <v>4</v>
      </c>
      <c r="F7" s="18">
        <v>5</v>
      </c>
      <c r="G7" s="18">
        <v>6</v>
      </c>
      <c r="H7" s="24" t="s">
        <v>126</v>
      </c>
    </row>
    <row r="8" spans="1:9" s="6" customFormat="1" ht="30" customHeight="1" x14ac:dyDescent="0.25">
      <c r="A8" s="38"/>
      <c r="B8" s="46"/>
      <c r="C8" s="33" t="s">
        <v>187</v>
      </c>
      <c r="D8" s="13">
        <f>SUM(D9+D148)</f>
        <v>36371878</v>
      </c>
      <c r="E8" s="13">
        <f>SUM(E9+E148)</f>
        <v>1795073668.5815001</v>
      </c>
      <c r="F8" s="13">
        <f>SUM(F9+F148)</f>
        <v>9142919</v>
      </c>
      <c r="G8" s="13">
        <f>SUM(G9+G148)</f>
        <v>109521231.2</v>
      </c>
      <c r="H8" s="25">
        <f>SUM(D8:G8)</f>
        <v>1950109696.7815001</v>
      </c>
    </row>
    <row r="9" spans="1:9" ht="15.75" x14ac:dyDescent="0.25">
      <c r="A9" s="38" t="s">
        <v>64</v>
      </c>
      <c r="B9" s="46">
        <v>4</v>
      </c>
      <c r="C9" s="33" t="s">
        <v>95</v>
      </c>
      <c r="D9" s="13">
        <f>SUM(D10+D48+D128+D134+D137+D140)</f>
        <v>3413378</v>
      </c>
      <c r="E9" s="13">
        <f>SUM(E10+E48+E128+E134+E137+E140)</f>
        <v>1795073668.5815001</v>
      </c>
      <c r="F9" s="13">
        <f>SUM(F10+F48+F128+F134+F137+F140)</f>
        <v>700000</v>
      </c>
      <c r="G9" s="13">
        <f>SUM(G10+G48+G128+G134+G137+G140)</f>
        <v>99813588.200000003</v>
      </c>
      <c r="H9" s="25">
        <f>SUM(D9:G9)</f>
        <v>1899000634.7815001</v>
      </c>
      <c r="I9" s="7"/>
    </row>
    <row r="10" spans="1:9" ht="15.75" x14ac:dyDescent="0.25">
      <c r="A10" s="45" t="s">
        <v>66</v>
      </c>
      <c r="B10" s="46">
        <v>41</v>
      </c>
      <c r="C10" s="33" t="s">
        <v>96</v>
      </c>
      <c r="D10" s="13">
        <f>SUM(D11+D30+D33+D35+D42+D44)</f>
        <v>0</v>
      </c>
      <c r="E10" s="13">
        <f>SUM(E11+E30+E33+E35+E42+E44)</f>
        <v>1087889016.5815001</v>
      </c>
      <c r="F10" s="13">
        <f t="shared" ref="F10:H10" si="0">SUM(F11+F30+F33+F35+F42+F44)</f>
        <v>0</v>
      </c>
      <c r="G10" s="13">
        <f t="shared" si="0"/>
        <v>78937588.200000003</v>
      </c>
      <c r="H10" s="25">
        <f t="shared" si="0"/>
        <v>1166826604.7815001</v>
      </c>
    </row>
    <row r="11" spans="1:9" ht="12.75" customHeight="1" x14ac:dyDescent="0.25">
      <c r="A11" s="45" t="s">
        <v>68</v>
      </c>
      <c r="B11" s="46">
        <v>411</v>
      </c>
      <c r="C11" s="33" t="s">
        <v>130</v>
      </c>
      <c r="D11" s="13">
        <f>SUM(D12:D29)</f>
        <v>0</v>
      </c>
      <c r="E11" s="13">
        <f>SUM(E12:E29)</f>
        <v>890477511</v>
      </c>
      <c r="F11" s="13">
        <f t="shared" ref="F11:H11" si="1">SUM(F12:F29)</f>
        <v>0</v>
      </c>
      <c r="G11" s="13">
        <f>SUM(G12:G29)</f>
        <v>62070800</v>
      </c>
      <c r="H11" s="25">
        <f t="shared" si="1"/>
        <v>952548311</v>
      </c>
    </row>
    <row r="12" spans="1:9" x14ac:dyDescent="0.25">
      <c r="A12" s="38">
        <v>1</v>
      </c>
      <c r="B12" s="43">
        <v>411111</v>
      </c>
      <c r="C12" s="34" t="s">
        <v>55</v>
      </c>
      <c r="D12" s="14"/>
      <c r="E12" s="14">
        <v>589209424</v>
      </c>
      <c r="F12" s="14"/>
      <c r="G12" s="14">
        <v>15085000</v>
      </c>
      <c r="H12" s="26">
        <f>SUM(D12:G12)</f>
        <v>604294424</v>
      </c>
      <c r="I12" s="7"/>
    </row>
    <row r="13" spans="1:9" x14ac:dyDescent="0.25">
      <c r="A13" s="38">
        <v>2</v>
      </c>
      <c r="B13" s="43">
        <v>4111111</v>
      </c>
      <c r="C13" s="34" t="s">
        <v>34</v>
      </c>
      <c r="D13" s="14"/>
      <c r="E13" s="14"/>
      <c r="F13" s="14"/>
      <c r="G13" s="14">
        <v>41000000</v>
      </c>
      <c r="H13" s="26">
        <f t="shared" ref="H13:H29" si="2">SUM(D13:G13)</f>
        <v>41000000</v>
      </c>
      <c r="I13" s="7"/>
    </row>
    <row r="14" spans="1:9" x14ac:dyDescent="0.25">
      <c r="A14" s="38">
        <v>3</v>
      </c>
      <c r="B14" s="43">
        <v>411112</v>
      </c>
      <c r="C14" s="34" t="s">
        <v>56</v>
      </c>
      <c r="D14" s="14"/>
      <c r="E14" s="14">
        <v>32819000</v>
      </c>
      <c r="F14" s="14"/>
      <c r="G14" s="14">
        <v>64000</v>
      </c>
      <c r="H14" s="26">
        <f t="shared" si="2"/>
        <v>32883000</v>
      </c>
      <c r="I14" s="7"/>
    </row>
    <row r="15" spans="1:9" x14ac:dyDescent="0.25">
      <c r="A15" s="38">
        <v>4</v>
      </c>
      <c r="B15" s="43">
        <v>4111121</v>
      </c>
      <c r="C15" s="34" t="s">
        <v>5</v>
      </c>
      <c r="D15" s="14"/>
      <c r="E15" s="14">
        <v>1804000</v>
      </c>
      <c r="F15" s="14"/>
      <c r="G15" s="14"/>
      <c r="H15" s="26">
        <f t="shared" si="2"/>
        <v>1804000</v>
      </c>
      <c r="I15" s="7"/>
    </row>
    <row r="16" spans="1:9" x14ac:dyDescent="0.25">
      <c r="A16" s="38">
        <v>5</v>
      </c>
      <c r="B16" s="43">
        <v>4111123</v>
      </c>
      <c r="C16" s="34" t="s">
        <v>57</v>
      </c>
      <c r="D16" s="14"/>
      <c r="E16" s="14">
        <v>9483000</v>
      </c>
      <c r="F16" s="14"/>
      <c r="G16" s="14">
        <v>241000</v>
      </c>
      <c r="H16" s="26">
        <f t="shared" si="2"/>
        <v>9724000</v>
      </c>
      <c r="I16" s="7"/>
    </row>
    <row r="17" spans="1:9" x14ac:dyDescent="0.25">
      <c r="A17" s="38">
        <v>6</v>
      </c>
      <c r="B17" s="43">
        <v>4111124</v>
      </c>
      <c r="C17" s="34" t="s">
        <v>3</v>
      </c>
      <c r="D17" s="14"/>
      <c r="E17" s="14">
        <v>1560000</v>
      </c>
      <c r="F17" s="14"/>
      <c r="G17" s="14">
        <v>41000</v>
      </c>
      <c r="H17" s="26">
        <f t="shared" si="2"/>
        <v>1601000</v>
      </c>
      <c r="I17" s="7"/>
    </row>
    <row r="18" spans="1:9" x14ac:dyDescent="0.25">
      <c r="A18" s="38">
        <v>7</v>
      </c>
      <c r="B18" s="43">
        <v>411113</v>
      </c>
      <c r="C18" s="34" t="s">
        <v>58</v>
      </c>
      <c r="D18" s="14"/>
      <c r="E18" s="14">
        <v>8758000</v>
      </c>
      <c r="F18" s="14"/>
      <c r="G18" s="14">
        <v>226000</v>
      </c>
      <c r="H18" s="26">
        <f t="shared" si="2"/>
        <v>8984000</v>
      </c>
      <c r="I18" s="7"/>
    </row>
    <row r="19" spans="1:9" x14ac:dyDescent="0.25">
      <c r="A19" s="38">
        <v>8</v>
      </c>
      <c r="B19" s="43">
        <v>411114</v>
      </c>
      <c r="C19" s="34" t="s">
        <v>6</v>
      </c>
      <c r="D19" s="14"/>
      <c r="E19" s="14">
        <v>16312000</v>
      </c>
      <c r="F19" s="14"/>
      <c r="G19" s="14">
        <v>79000</v>
      </c>
      <c r="H19" s="26">
        <f t="shared" si="2"/>
        <v>16391000</v>
      </c>
      <c r="I19" s="7"/>
    </row>
    <row r="20" spans="1:9" x14ac:dyDescent="0.25">
      <c r="A20" s="38">
        <v>9</v>
      </c>
      <c r="B20" s="43">
        <v>4111141</v>
      </c>
      <c r="C20" s="34" t="s">
        <v>7</v>
      </c>
      <c r="D20" s="14"/>
      <c r="E20" s="14">
        <v>4525000</v>
      </c>
      <c r="F20" s="14"/>
      <c r="G20" s="14">
        <v>110000</v>
      </c>
      <c r="H20" s="26">
        <f t="shared" si="2"/>
        <v>4635000</v>
      </c>
      <c r="I20" s="7"/>
    </row>
    <row r="21" spans="1:9" x14ac:dyDescent="0.25">
      <c r="A21" s="38">
        <v>10</v>
      </c>
      <c r="B21" s="43">
        <v>4111142</v>
      </c>
      <c r="C21" s="34" t="s">
        <v>4</v>
      </c>
      <c r="D21" s="14"/>
      <c r="E21" s="14">
        <v>10480000</v>
      </c>
      <c r="F21" s="14"/>
      <c r="G21" s="14">
        <v>1650000</v>
      </c>
      <c r="H21" s="26">
        <f t="shared" si="2"/>
        <v>12130000</v>
      </c>
      <c r="I21" s="7"/>
    </row>
    <row r="22" spans="1:9" x14ac:dyDescent="0.25">
      <c r="A22" s="38">
        <v>11</v>
      </c>
      <c r="B22" s="43">
        <v>411115</v>
      </c>
      <c r="C22" s="35" t="s">
        <v>8</v>
      </c>
      <c r="D22" s="14"/>
      <c r="E22" s="14">
        <v>41433000</v>
      </c>
      <c r="F22" s="14"/>
      <c r="G22" s="14">
        <v>322000</v>
      </c>
      <c r="H22" s="26">
        <f t="shared" si="2"/>
        <v>41755000</v>
      </c>
      <c r="I22" s="7"/>
    </row>
    <row r="23" spans="1:9" x14ac:dyDescent="0.25">
      <c r="A23" s="38">
        <v>12</v>
      </c>
      <c r="B23" s="43">
        <v>411117</v>
      </c>
      <c r="C23" s="34" t="s">
        <v>62</v>
      </c>
      <c r="D23" s="14"/>
      <c r="E23" s="14">
        <v>10173000</v>
      </c>
      <c r="F23" s="14"/>
      <c r="G23" s="14">
        <v>285000</v>
      </c>
      <c r="H23" s="26">
        <f t="shared" si="2"/>
        <v>10458000</v>
      </c>
      <c r="I23" s="7"/>
    </row>
    <row r="24" spans="1:9" x14ac:dyDescent="0.25">
      <c r="A24" s="38">
        <v>13</v>
      </c>
      <c r="B24" s="43">
        <v>4111171</v>
      </c>
      <c r="C24" s="34" t="s">
        <v>59</v>
      </c>
      <c r="D24" s="14"/>
      <c r="E24" s="14">
        <v>4400000</v>
      </c>
      <c r="F24" s="14"/>
      <c r="G24" s="14">
        <v>126000</v>
      </c>
      <c r="H24" s="26">
        <f t="shared" si="2"/>
        <v>4526000</v>
      </c>
      <c r="I24" s="7"/>
    </row>
    <row r="25" spans="1:9" x14ac:dyDescent="0.25">
      <c r="A25" s="38">
        <v>14</v>
      </c>
      <c r="B25" s="43">
        <v>411118</v>
      </c>
      <c r="C25" s="34" t="s">
        <v>60</v>
      </c>
      <c r="D25" s="14"/>
      <c r="E25" s="14">
        <v>92986000</v>
      </c>
      <c r="F25" s="14"/>
      <c r="G25" s="14">
        <v>1595000</v>
      </c>
      <c r="H25" s="26">
        <f t="shared" si="2"/>
        <v>94581000</v>
      </c>
      <c r="I25" s="7"/>
    </row>
    <row r="26" spans="1:9" x14ac:dyDescent="0.25">
      <c r="A26" s="38">
        <v>15</v>
      </c>
      <c r="B26" s="43">
        <v>4111182</v>
      </c>
      <c r="C26" s="34" t="s">
        <v>61</v>
      </c>
      <c r="D26" s="14"/>
      <c r="E26" s="14">
        <v>19251000</v>
      </c>
      <c r="F26" s="14"/>
      <c r="G26" s="14">
        <v>433800</v>
      </c>
      <c r="H26" s="26">
        <f t="shared" si="2"/>
        <v>19684800</v>
      </c>
      <c r="I26" s="7"/>
    </row>
    <row r="27" spans="1:9" x14ac:dyDescent="0.25">
      <c r="A27" s="38">
        <v>16</v>
      </c>
      <c r="B27" s="43">
        <v>4111181</v>
      </c>
      <c r="C27" s="34" t="s">
        <v>63</v>
      </c>
      <c r="D27" s="14"/>
      <c r="E27" s="14">
        <v>7729000</v>
      </c>
      <c r="F27" s="14"/>
      <c r="G27" s="14">
        <v>363000</v>
      </c>
      <c r="H27" s="26">
        <f t="shared" si="2"/>
        <v>8092000</v>
      </c>
      <c r="I27" s="7"/>
    </row>
    <row r="28" spans="1:9" x14ac:dyDescent="0.25">
      <c r="A28" s="38">
        <v>17</v>
      </c>
      <c r="B28" s="43">
        <v>4111191</v>
      </c>
      <c r="C28" s="34" t="s">
        <v>110</v>
      </c>
      <c r="D28" s="14"/>
      <c r="E28" s="14"/>
      <c r="F28" s="14"/>
      <c r="G28" s="14">
        <v>450000</v>
      </c>
      <c r="H28" s="26">
        <f t="shared" si="2"/>
        <v>450000</v>
      </c>
      <c r="I28" s="7"/>
    </row>
    <row r="29" spans="1:9" ht="15.75" customHeight="1" x14ac:dyDescent="0.25">
      <c r="A29" s="38">
        <v>18</v>
      </c>
      <c r="B29" s="43">
        <v>411119</v>
      </c>
      <c r="C29" s="34" t="s">
        <v>165</v>
      </c>
      <c r="D29" s="14"/>
      <c r="E29" s="14">
        <v>39555087</v>
      </c>
      <c r="F29" s="14"/>
      <c r="G29" s="14"/>
      <c r="H29" s="26">
        <f t="shared" si="2"/>
        <v>39555087</v>
      </c>
      <c r="I29" s="7"/>
    </row>
    <row r="30" spans="1:9" ht="29.25" customHeight="1" x14ac:dyDescent="0.25">
      <c r="A30" s="45" t="s">
        <v>69</v>
      </c>
      <c r="B30" s="46">
        <v>412</v>
      </c>
      <c r="C30" s="33" t="s">
        <v>157</v>
      </c>
      <c r="D30" s="13">
        <f>SUM(D31:D32)</f>
        <v>0</v>
      </c>
      <c r="E30" s="13">
        <f t="shared" ref="E30:H30" si="3">SUM(E31:E32)</f>
        <v>148264505.58149999</v>
      </c>
      <c r="F30" s="13">
        <f t="shared" si="3"/>
        <v>0</v>
      </c>
      <c r="G30" s="13">
        <f t="shared" si="3"/>
        <v>10334788.199999999</v>
      </c>
      <c r="H30" s="25">
        <f t="shared" si="3"/>
        <v>158599293.78150001</v>
      </c>
    </row>
    <row r="31" spans="1:9" x14ac:dyDescent="0.25">
      <c r="A31" s="38">
        <v>19</v>
      </c>
      <c r="B31" s="43">
        <v>412111</v>
      </c>
      <c r="C31" s="34" t="s">
        <v>9</v>
      </c>
      <c r="D31" s="14"/>
      <c r="E31" s="14">
        <f>SUM(E11*0.115)</f>
        <v>102404913.765</v>
      </c>
      <c r="F31" s="14"/>
      <c r="G31" s="14">
        <f>SUM(G11*0.115)</f>
        <v>7138142</v>
      </c>
      <c r="H31" s="26">
        <f t="shared" ref="H31:H43" si="4">SUM(D31+E31+F31+G31)</f>
        <v>109543055.765</v>
      </c>
    </row>
    <row r="32" spans="1:9" x14ac:dyDescent="0.25">
      <c r="A32" s="38">
        <v>20</v>
      </c>
      <c r="B32" s="43">
        <v>412211</v>
      </c>
      <c r="C32" s="34" t="s">
        <v>10</v>
      </c>
      <c r="D32" s="14"/>
      <c r="E32" s="14">
        <f>SUM(E11*0.0515)</f>
        <v>45859591.816500001</v>
      </c>
      <c r="F32" s="14"/>
      <c r="G32" s="14">
        <f>SUM(G11*0.0515)</f>
        <v>3196646.1999999997</v>
      </c>
      <c r="H32" s="26">
        <f t="shared" si="4"/>
        <v>49056238.016500004</v>
      </c>
    </row>
    <row r="33" spans="1:9" ht="15.75" x14ac:dyDescent="0.25">
      <c r="A33" s="45" t="s">
        <v>70</v>
      </c>
      <c r="B33" s="46">
        <v>413</v>
      </c>
      <c r="C33" s="33" t="s">
        <v>156</v>
      </c>
      <c r="D33" s="13">
        <f>SUM(D34)</f>
        <v>0</v>
      </c>
      <c r="E33" s="13">
        <f t="shared" ref="E33:H33" si="5">SUM(E34)</f>
        <v>0</v>
      </c>
      <c r="F33" s="13">
        <f t="shared" si="5"/>
        <v>0</v>
      </c>
      <c r="G33" s="13">
        <f t="shared" si="5"/>
        <v>2860000</v>
      </c>
      <c r="H33" s="25">
        <f t="shared" si="5"/>
        <v>2860000</v>
      </c>
      <c r="I33" s="7"/>
    </row>
    <row r="34" spans="1:9" ht="15.75" x14ac:dyDescent="0.25">
      <c r="A34" s="38">
        <v>21</v>
      </c>
      <c r="B34" s="43">
        <v>413142</v>
      </c>
      <c r="C34" s="34" t="s">
        <v>35</v>
      </c>
      <c r="D34" s="14"/>
      <c r="E34" s="13"/>
      <c r="F34" s="13"/>
      <c r="G34" s="14">
        <v>2860000</v>
      </c>
      <c r="H34" s="26">
        <f>SUM(D34:G34)</f>
        <v>2860000</v>
      </c>
    </row>
    <row r="35" spans="1:9" ht="15.75" x14ac:dyDescent="0.25">
      <c r="A35" s="45" t="s">
        <v>71</v>
      </c>
      <c r="B35" s="46">
        <v>414</v>
      </c>
      <c r="C35" s="33" t="s">
        <v>146</v>
      </c>
      <c r="D35" s="13">
        <f>SUM(D36:D41)</f>
        <v>0</v>
      </c>
      <c r="E35" s="13">
        <f>SUM(E36:E41)</f>
        <v>7860000</v>
      </c>
      <c r="F35" s="13">
        <f t="shared" ref="F35" si="6">SUM(F36:F41)</f>
        <v>0</v>
      </c>
      <c r="G35" s="13">
        <f>SUM(G36:G41)</f>
        <v>830000</v>
      </c>
      <c r="H35" s="25">
        <f>SUM(H36:H41)</f>
        <v>8690000</v>
      </c>
    </row>
    <row r="36" spans="1:9" x14ac:dyDescent="0.25">
      <c r="A36" s="38">
        <v>22</v>
      </c>
      <c r="B36" s="43">
        <v>414311</v>
      </c>
      <c r="C36" s="34" t="s">
        <v>24</v>
      </c>
      <c r="D36" s="14"/>
      <c r="E36" s="14">
        <v>6700000</v>
      </c>
      <c r="F36" s="14"/>
      <c r="G36" s="14"/>
      <c r="H36" s="26">
        <f t="shared" si="4"/>
        <v>6700000</v>
      </c>
    </row>
    <row r="37" spans="1:9" ht="30" x14ac:dyDescent="0.25">
      <c r="A37" s="38">
        <v>23</v>
      </c>
      <c r="B37" s="43">
        <v>414314</v>
      </c>
      <c r="C37" s="34" t="s">
        <v>184</v>
      </c>
      <c r="D37" s="14"/>
      <c r="E37" s="14">
        <v>210000</v>
      </c>
      <c r="F37" s="14"/>
      <c r="G37" s="14"/>
      <c r="H37" s="26">
        <f t="shared" si="4"/>
        <v>210000</v>
      </c>
    </row>
    <row r="38" spans="1:9" ht="29.25" customHeight="1" x14ac:dyDescent="0.25">
      <c r="A38" s="38">
        <v>24</v>
      </c>
      <c r="B38" s="43">
        <v>4144111</v>
      </c>
      <c r="C38" s="34" t="s">
        <v>11</v>
      </c>
      <c r="D38" s="14"/>
      <c r="E38" s="14"/>
      <c r="F38" s="14"/>
      <c r="G38" s="14">
        <v>450000</v>
      </c>
      <c r="H38" s="26">
        <f t="shared" si="4"/>
        <v>450000</v>
      </c>
    </row>
    <row r="39" spans="1:9" x14ac:dyDescent="0.25">
      <c r="A39" s="38">
        <v>25</v>
      </c>
      <c r="B39" s="43">
        <v>4144113</v>
      </c>
      <c r="C39" s="34" t="s">
        <v>131</v>
      </c>
      <c r="D39" s="14"/>
      <c r="E39" s="14"/>
      <c r="F39" s="14"/>
      <c r="G39" s="14">
        <v>170000</v>
      </c>
      <c r="H39" s="26">
        <f t="shared" si="4"/>
        <v>170000</v>
      </c>
    </row>
    <row r="40" spans="1:9" ht="30" x14ac:dyDescent="0.25">
      <c r="A40" s="38">
        <v>26</v>
      </c>
      <c r="B40" s="43">
        <v>414412</v>
      </c>
      <c r="C40" s="34" t="s">
        <v>183</v>
      </c>
      <c r="D40" s="14"/>
      <c r="E40" s="14"/>
      <c r="F40" s="14"/>
      <c r="G40" s="14">
        <v>100000</v>
      </c>
      <c r="H40" s="26">
        <f t="shared" si="4"/>
        <v>100000</v>
      </c>
    </row>
    <row r="41" spans="1:9" ht="26.25" customHeight="1" x14ac:dyDescent="0.25">
      <c r="A41" s="38">
        <v>27</v>
      </c>
      <c r="B41" s="43">
        <v>414419</v>
      </c>
      <c r="C41" s="34" t="s">
        <v>132</v>
      </c>
      <c r="D41" s="14"/>
      <c r="E41" s="14">
        <v>950000</v>
      </c>
      <c r="F41" s="14"/>
      <c r="G41" s="14">
        <v>110000</v>
      </c>
      <c r="H41" s="26">
        <f t="shared" si="4"/>
        <v>1060000</v>
      </c>
    </row>
    <row r="42" spans="1:9" ht="15.75" x14ac:dyDescent="0.25">
      <c r="A42" s="45" t="s">
        <v>72</v>
      </c>
      <c r="B42" s="46">
        <v>415</v>
      </c>
      <c r="C42" s="33" t="s">
        <v>129</v>
      </c>
      <c r="D42" s="13">
        <f>SUM(D43)</f>
        <v>0</v>
      </c>
      <c r="E42" s="13">
        <f t="shared" ref="E42:H42" si="7">SUM(E43)</f>
        <v>32252000</v>
      </c>
      <c r="F42" s="13">
        <f t="shared" si="7"/>
        <v>0</v>
      </c>
      <c r="G42" s="13">
        <f t="shared" si="7"/>
        <v>1213000</v>
      </c>
      <c r="H42" s="25">
        <f t="shared" si="7"/>
        <v>33465000</v>
      </c>
    </row>
    <row r="43" spans="1:9" x14ac:dyDescent="0.25">
      <c r="A43" s="38">
        <v>28</v>
      </c>
      <c r="B43" s="43">
        <v>415112</v>
      </c>
      <c r="C43" s="34" t="s">
        <v>36</v>
      </c>
      <c r="D43" s="14"/>
      <c r="E43" s="14">
        <v>32252000</v>
      </c>
      <c r="F43" s="14"/>
      <c r="G43" s="14">
        <v>1213000</v>
      </c>
      <c r="H43" s="26">
        <f t="shared" si="4"/>
        <v>33465000</v>
      </c>
    </row>
    <row r="44" spans="1:9" ht="31.5" x14ac:dyDescent="0.25">
      <c r="A44" s="45" t="s">
        <v>73</v>
      </c>
      <c r="B44" s="46">
        <v>416</v>
      </c>
      <c r="C44" s="33" t="s">
        <v>185</v>
      </c>
      <c r="D44" s="13">
        <f>SUM(D45:D45)</f>
        <v>0</v>
      </c>
      <c r="E44" s="13">
        <f t="shared" ref="E44:F44" si="8">SUM(E45:E45)</f>
        <v>9035000</v>
      </c>
      <c r="F44" s="13">
        <f t="shared" si="8"/>
        <v>0</v>
      </c>
      <c r="G44" s="13">
        <f>SUM(G45:G47)</f>
        <v>1629000</v>
      </c>
      <c r="H44" s="25">
        <f>SUM(D44:G44)</f>
        <v>10664000</v>
      </c>
    </row>
    <row r="45" spans="1:9" x14ac:dyDescent="0.2">
      <c r="A45" s="48">
        <v>29</v>
      </c>
      <c r="B45" s="43">
        <v>416111</v>
      </c>
      <c r="C45" s="34" t="s">
        <v>161</v>
      </c>
      <c r="D45" s="14"/>
      <c r="E45" s="14">
        <v>9035000</v>
      </c>
      <c r="F45" s="14"/>
      <c r="G45" s="14">
        <v>100000</v>
      </c>
      <c r="H45" s="26">
        <f>SUM(D45:G45)</f>
        <v>9135000</v>
      </c>
    </row>
    <row r="46" spans="1:9" x14ac:dyDescent="0.2">
      <c r="A46" s="49">
        <v>30</v>
      </c>
      <c r="B46" s="43">
        <v>416131</v>
      </c>
      <c r="C46" s="34" t="s">
        <v>159</v>
      </c>
      <c r="D46" s="34"/>
      <c r="E46" s="14"/>
      <c r="F46" s="14"/>
      <c r="G46" s="14">
        <v>906000</v>
      </c>
      <c r="H46" s="26">
        <f t="shared" ref="H46:H47" si="9">SUM(D46:G46)</f>
        <v>906000</v>
      </c>
    </row>
    <row r="47" spans="1:9" x14ac:dyDescent="0.2">
      <c r="A47" s="49">
        <v>31</v>
      </c>
      <c r="B47" s="43">
        <v>4161311</v>
      </c>
      <c r="C47" s="34" t="s">
        <v>160</v>
      </c>
      <c r="D47" s="34"/>
      <c r="E47" s="14"/>
      <c r="F47" s="14"/>
      <c r="G47" s="14">
        <v>623000</v>
      </c>
      <c r="H47" s="26">
        <f t="shared" si="9"/>
        <v>623000</v>
      </c>
    </row>
    <row r="48" spans="1:9" s="4" customFormat="1" ht="15.75" x14ac:dyDescent="0.25">
      <c r="A48" s="45" t="s">
        <v>67</v>
      </c>
      <c r="B48" s="44">
        <v>42</v>
      </c>
      <c r="C48" s="33" t="s">
        <v>97</v>
      </c>
      <c r="D48" s="11">
        <f>SUM(D49+D72+D80+D94+D99+D103)</f>
        <v>3413378</v>
      </c>
      <c r="E48" s="11">
        <f t="shared" ref="E48:G48" si="10">SUM(E49+E72+E80+E94+E99+E103)</f>
        <v>700730652</v>
      </c>
      <c r="F48" s="11">
        <f t="shared" si="10"/>
        <v>575000</v>
      </c>
      <c r="G48" s="57">
        <f t="shared" si="10"/>
        <v>17026000</v>
      </c>
      <c r="H48" s="25">
        <f>SUM(D48:G48)</f>
        <v>721745030</v>
      </c>
      <c r="I48" s="7"/>
    </row>
    <row r="49" spans="1:9" s="4" customFormat="1" ht="15.75" x14ac:dyDescent="0.25">
      <c r="A49" s="45" t="s">
        <v>74</v>
      </c>
      <c r="B49" s="46">
        <v>421</v>
      </c>
      <c r="C49" s="33" t="s">
        <v>166</v>
      </c>
      <c r="D49" s="13">
        <f>SUM(D50:D71)</f>
        <v>15100</v>
      </c>
      <c r="E49" s="13">
        <f>SUM(E50:E71)</f>
        <v>200702793</v>
      </c>
      <c r="F49" s="13">
        <f>SUM(F50:F71)</f>
        <v>15000</v>
      </c>
      <c r="G49" s="13">
        <f>SUM(G50:G71)</f>
        <v>2005000</v>
      </c>
      <c r="H49" s="25">
        <f>SUM(D49:G49)</f>
        <v>202737893</v>
      </c>
      <c r="I49" s="7"/>
    </row>
    <row r="50" spans="1:9" s="4" customFormat="1" x14ac:dyDescent="0.25">
      <c r="A50" s="38">
        <v>32</v>
      </c>
      <c r="B50" s="43">
        <v>421111</v>
      </c>
      <c r="C50" s="34" t="s">
        <v>12</v>
      </c>
      <c r="D50" s="14">
        <v>100</v>
      </c>
      <c r="E50" s="14">
        <v>2300000</v>
      </c>
      <c r="F50" s="14">
        <v>15000</v>
      </c>
      <c r="G50" s="36">
        <v>295000</v>
      </c>
      <c r="H50" s="26">
        <f t="shared" ref="H50:H71" si="11">SUM(D50:G50)</f>
        <v>2610100</v>
      </c>
      <c r="I50" s="3"/>
    </row>
    <row r="51" spans="1:9" s="4" customFormat="1" x14ac:dyDescent="0.25">
      <c r="A51" s="38">
        <v>33</v>
      </c>
      <c r="B51" s="43">
        <v>421121</v>
      </c>
      <c r="C51" s="34" t="s">
        <v>13</v>
      </c>
      <c r="D51" s="14"/>
      <c r="E51" s="14"/>
      <c r="F51" s="14"/>
      <c r="G51" s="36">
        <v>310000</v>
      </c>
      <c r="H51" s="26">
        <f t="shared" si="11"/>
        <v>310000</v>
      </c>
      <c r="I51" s="3"/>
    </row>
    <row r="52" spans="1:9" s="4" customFormat="1" x14ac:dyDescent="0.25">
      <c r="A52" s="38">
        <v>34</v>
      </c>
      <c r="B52" s="43">
        <v>421211</v>
      </c>
      <c r="C52" s="34" t="s">
        <v>14</v>
      </c>
      <c r="D52" s="14"/>
      <c r="E52" s="14">
        <v>20457000</v>
      </c>
      <c r="F52" s="14"/>
      <c r="G52" s="14">
        <v>1200000</v>
      </c>
      <c r="H52" s="26">
        <f t="shared" si="11"/>
        <v>21657000</v>
      </c>
      <c r="I52" s="3"/>
    </row>
    <row r="53" spans="1:9" s="4" customFormat="1" x14ac:dyDescent="0.25">
      <c r="A53" s="38">
        <v>35</v>
      </c>
      <c r="B53" s="43">
        <v>421224</v>
      </c>
      <c r="C53" s="34" t="s">
        <v>133</v>
      </c>
      <c r="D53" s="14"/>
      <c r="E53" s="14">
        <v>113793000</v>
      </c>
      <c r="F53" s="14"/>
      <c r="G53" s="14"/>
      <c r="H53" s="26">
        <f t="shared" si="11"/>
        <v>113793000</v>
      </c>
    </row>
    <row r="54" spans="1:9" s="4" customFormat="1" x14ac:dyDescent="0.25">
      <c r="A54" s="38">
        <v>36</v>
      </c>
      <c r="B54" s="43">
        <v>421225</v>
      </c>
      <c r="C54" s="34" t="s">
        <v>134</v>
      </c>
      <c r="D54" s="14"/>
      <c r="E54" s="14">
        <v>21858000</v>
      </c>
      <c r="F54" s="14"/>
      <c r="G54" s="14"/>
      <c r="H54" s="26">
        <f t="shared" si="11"/>
        <v>21858000</v>
      </c>
    </row>
    <row r="55" spans="1:9" s="4" customFormat="1" x14ac:dyDescent="0.25">
      <c r="A55" s="38">
        <v>37</v>
      </c>
      <c r="B55" s="43">
        <v>421311</v>
      </c>
      <c r="C55" s="34" t="s">
        <v>37</v>
      </c>
      <c r="D55" s="14"/>
      <c r="E55" s="14">
        <v>13500000</v>
      </c>
      <c r="F55" s="14"/>
      <c r="G55" s="14"/>
      <c r="H55" s="26">
        <f t="shared" si="11"/>
        <v>13500000</v>
      </c>
      <c r="I55" s="3"/>
    </row>
    <row r="56" spans="1:9" s="4" customFormat="1" x14ac:dyDescent="0.25">
      <c r="A56" s="38">
        <v>38</v>
      </c>
      <c r="B56" s="43">
        <v>421321</v>
      </c>
      <c r="C56" s="34" t="s">
        <v>38</v>
      </c>
      <c r="D56" s="14"/>
      <c r="E56" s="14">
        <v>352000</v>
      </c>
      <c r="F56" s="14"/>
      <c r="G56" s="14"/>
      <c r="H56" s="26">
        <f t="shared" si="11"/>
        <v>352000</v>
      </c>
      <c r="I56" s="3"/>
    </row>
    <row r="57" spans="1:9" s="4" customFormat="1" x14ac:dyDescent="0.25">
      <c r="A57" s="38">
        <v>39</v>
      </c>
      <c r="B57" s="43">
        <v>421323</v>
      </c>
      <c r="C57" s="34" t="s">
        <v>127</v>
      </c>
      <c r="D57" s="14"/>
      <c r="E57" s="14">
        <v>4550000</v>
      </c>
      <c r="F57" s="14"/>
      <c r="G57" s="14"/>
      <c r="H57" s="26">
        <f t="shared" si="11"/>
        <v>4550000</v>
      </c>
      <c r="I57" s="3"/>
    </row>
    <row r="58" spans="1:9" s="4" customFormat="1" x14ac:dyDescent="0.25">
      <c r="A58" s="38">
        <v>40</v>
      </c>
      <c r="B58" s="43">
        <v>421324</v>
      </c>
      <c r="C58" s="34" t="s">
        <v>135</v>
      </c>
      <c r="D58" s="14"/>
      <c r="E58" s="14">
        <v>592000</v>
      </c>
      <c r="F58" s="14"/>
      <c r="G58" s="14"/>
      <c r="H58" s="26">
        <f t="shared" si="11"/>
        <v>592000</v>
      </c>
      <c r="I58" s="3"/>
    </row>
    <row r="59" spans="1:9" s="4" customFormat="1" x14ac:dyDescent="0.25">
      <c r="A59" s="38">
        <v>41</v>
      </c>
      <c r="B59" s="43">
        <v>421325</v>
      </c>
      <c r="C59" s="34" t="s">
        <v>136</v>
      </c>
      <c r="D59" s="14"/>
      <c r="E59" s="14">
        <v>5785000</v>
      </c>
      <c r="F59" s="14"/>
      <c r="G59" s="14"/>
      <c r="H59" s="26">
        <f t="shared" si="11"/>
        <v>5785000</v>
      </c>
      <c r="I59" s="3"/>
    </row>
    <row r="60" spans="1:9" s="4" customFormat="1" x14ac:dyDescent="0.25">
      <c r="A60" s="38">
        <v>42</v>
      </c>
      <c r="B60" s="43">
        <v>4213251</v>
      </c>
      <c r="C60" s="34" t="s">
        <v>141</v>
      </c>
      <c r="D60" s="14"/>
      <c r="E60" s="14">
        <v>10600000</v>
      </c>
      <c r="F60" s="14"/>
      <c r="G60" s="14"/>
      <c r="H60" s="26">
        <f t="shared" si="11"/>
        <v>10600000</v>
      </c>
      <c r="I60" s="3"/>
    </row>
    <row r="61" spans="1:9" s="4" customFormat="1" x14ac:dyDescent="0.25">
      <c r="A61" s="38">
        <v>43</v>
      </c>
      <c r="B61" s="43">
        <v>421392</v>
      </c>
      <c r="C61" s="34" t="s">
        <v>15</v>
      </c>
      <c r="D61" s="14"/>
      <c r="E61" s="14"/>
      <c r="F61" s="14"/>
      <c r="G61" s="14">
        <v>55000</v>
      </c>
      <c r="H61" s="26">
        <f t="shared" si="11"/>
        <v>55000</v>
      </c>
      <c r="I61" s="3"/>
    </row>
    <row r="62" spans="1:9" s="4" customFormat="1" x14ac:dyDescent="0.25">
      <c r="A62" s="38">
        <v>44</v>
      </c>
      <c r="B62" s="43">
        <v>421411</v>
      </c>
      <c r="C62" s="34" t="s">
        <v>16</v>
      </c>
      <c r="D62" s="14">
        <v>15000</v>
      </c>
      <c r="E62" s="14">
        <v>730000</v>
      </c>
      <c r="F62" s="14"/>
      <c r="G62" s="14"/>
      <c r="H62" s="26">
        <f t="shared" si="11"/>
        <v>745000</v>
      </c>
      <c r="I62" s="3"/>
    </row>
    <row r="63" spans="1:9" s="4" customFormat="1" x14ac:dyDescent="0.25">
      <c r="A63" s="38">
        <v>45</v>
      </c>
      <c r="B63" s="43">
        <v>421412</v>
      </c>
      <c r="C63" s="34" t="s">
        <v>137</v>
      </c>
      <c r="D63" s="14"/>
      <c r="E63" s="14">
        <v>700000</v>
      </c>
      <c r="F63" s="14"/>
      <c r="G63" s="14"/>
      <c r="H63" s="26">
        <f t="shared" si="11"/>
        <v>700000</v>
      </c>
      <c r="I63" s="7"/>
    </row>
    <row r="64" spans="1:9" s="4" customFormat="1" x14ac:dyDescent="0.25">
      <c r="A64" s="38">
        <v>46</v>
      </c>
      <c r="B64" s="43">
        <v>421414</v>
      </c>
      <c r="C64" s="34" t="s">
        <v>39</v>
      </c>
      <c r="D64" s="14"/>
      <c r="E64" s="14">
        <v>60793</v>
      </c>
      <c r="F64" s="14"/>
      <c r="G64" s="14"/>
      <c r="H64" s="26">
        <f t="shared" si="11"/>
        <v>60793</v>
      </c>
      <c r="I64" s="3"/>
    </row>
    <row r="65" spans="1:9" s="4" customFormat="1" x14ac:dyDescent="0.25">
      <c r="A65" s="38">
        <v>47</v>
      </c>
      <c r="B65" s="43">
        <v>421421</v>
      </c>
      <c r="C65" s="34" t="s">
        <v>17</v>
      </c>
      <c r="D65" s="14"/>
      <c r="E65" s="14">
        <v>160000</v>
      </c>
      <c r="F65" s="14"/>
      <c r="G65" s="56">
        <v>25000</v>
      </c>
      <c r="H65" s="26">
        <f t="shared" si="11"/>
        <v>185000</v>
      </c>
      <c r="I65" s="7"/>
    </row>
    <row r="66" spans="1:9" s="4" customFormat="1" x14ac:dyDescent="0.25">
      <c r="A66" s="38">
        <v>48</v>
      </c>
      <c r="B66" s="43">
        <v>421511</v>
      </c>
      <c r="C66" s="34" t="s">
        <v>138</v>
      </c>
      <c r="D66" s="14"/>
      <c r="E66" s="14">
        <v>321000</v>
      </c>
      <c r="F66" s="14"/>
      <c r="G66" s="14"/>
      <c r="H66" s="26">
        <f t="shared" si="11"/>
        <v>321000</v>
      </c>
      <c r="I66" s="3"/>
    </row>
    <row r="67" spans="1:9" s="4" customFormat="1" x14ac:dyDescent="0.25">
      <c r="A67" s="38">
        <v>49</v>
      </c>
      <c r="B67" s="43">
        <v>421512</v>
      </c>
      <c r="C67" s="34" t="s">
        <v>18</v>
      </c>
      <c r="D67" s="14"/>
      <c r="E67" s="14">
        <v>75000</v>
      </c>
      <c r="F67" s="14"/>
      <c r="G67" s="14"/>
      <c r="H67" s="26">
        <f t="shared" si="11"/>
        <v>75000</v>
      </c>
      <c r="I67" s="3"/>
    </row>
    <row r="68" spans="1:9" s="4" customFormat="1" x14ac:dyDescent="0.25">
      <c r="A68" s="38">
        <v>50</v>
      </c>
      <c r="B68" s="43">
        <v>421513</v>
      </c>
      <c r="C68" s="34" t="s">
        <v>139</v>
      </c>
      <c r="D68" s="14"/>
      <c r="E68" s="14">
        <v>1000000</v>
      </c>
      <c r="F68" s="14"/>
      <c r="G68" s="14"/>
      <c r="H68" s="26">
        <f t="shared" si="11"/>
        <v>1000000</v>
      </c>
      <c r="I68" s="3"/>
    </row>
    <row r="69" spans="1:9" s="4" customFormat="1" x14ac:dyDescent="0.25">
      <c r="A69" s="38">
        <v>51</v>
      </c>
      <c r="B69" s="43">
        <v>421521</v>
      </c>
      <c r="C69" s="34" t="s">
        <v>40</v>
      </c>
      <c r="D69" s="14"/>
      <c r="E69" s="14">
        <v>800000</v>
      </c>
      <c r="F69" s="14"/>
      <c r="G69" s="14"/>
      <c r="H69" s="26">
        <f t="shared" si="11"/>
        <v>800000</v>
      </c>
      <c r="I69" s="3"/>
    </row>
    <row r="70" spans="1:9" s="4" customFormat="1" ht="13.5" customHeight="1" x14ac:dyDescent="0.25">
      <c r="A70" s="38">
        <v>52</v>
      </c>
      <c r="B70" s="43">
        <v>4215211</v>
      </c>
      <c r="C70" s="34" t="s">
        <v>109</v>
      </c>
      <c r="D70" s="13"/>
      <c r="E70" s="14">
        <v>1243000</v>
      </c>
      <c r="F70" s="14"/>
      <c r="G70" s="14"/>
      <c r="H70" s="26">
        <f t="shared" si="11"/>
        <v>1243000</v>
      </c>
      <c r="I70" s="3"/>
    </row>
    <row r="71" spans="1:9" s="4" customFormat="1" ht="30.75" customHeight="1" x14ac:dyDescent="0.25">
      <c r="A71" s="38">
        <v>53</v>
      </c>
      <c r="B71" s="47" t="s">
        <v>186</v>
      </c>
      <c r="C71" s="34" t="s">
        <v>155</v>
      </c>
      <c r="D71" s="13"/>
      <c r="E71" s="14">
        <v>1826000</v>
      </c>
      <c r="F71" s="14"/>
      <c r="G71" s="14">
        <v>120000</v>
      </c>
      <c r="H71" s="26">
        <f t="shared" si="11"/>
        <v>1946000</v>
      </c>
      <c r="I71" s="3"/>
    </row>
    <row r="72" spans="1:9" s="4" customFormat="1" ht="15.75" x14ac:dyDescent="0.25">
      <c r="A72" s="45" t="s">
        <v>75</v>
      </c>
      <c r="B72" s="46">
        <v>422</v>
      </c>
      <c r="C72" s="33" t="s">
        <v>167</v>
      </c>
      <c r="D72" s="13">
        <f>SUM(D73:D79)</f>
        <v>120000</v>
      </c>
      <c r="E72" s="13">
        <f>SUM(E73:E79)</f>
        <v>0</v>
      </c>
      <c r="F72" s="13">
        <f>SUM(F73:F79)</f>
        <v>340000</v>
      </c>
      <c r="G72" s="13">
        <f>SUM(G73:G79)</f>
        <v>520000</v>
      </c>
      <c r="H72" s="25">
        <f>SUM(D72:G72)</f>
        <v>980000</v>
      </c>
      <c r="I72" s="3"/>
    </row>
    <row r="73" spans="1:9" s="4" customFormat="1" x14ac:dyDescent="0.25">
      <c r="A73" s="38">
        <v>54</v>
      </c>
      <c r="B73" s="43">
        <v>422121</v>
      </c>
      <c r="C73" s="34" t="s">
        <v>123</v>
      </c>
      <c r="D73" s="14"/>
      <c r="E73" s="14"/>
      <c r="F73" s="14"/>
      <c r="G73" s="36">
        <v>30000</v>
      </c>
      <c r="H73" s="26">
        <f>SUM(D73:G73)</f>
        <v>30000</v>
      </c>
      <c r="I73" s="3"/>
    </row>
    <row r="74" spans="1:9" s="4" customFormat="1" x14ac:dyDescent="0.25">
      <c r="A74" s="38">
        <v>55</v>
      </c>
      <c r="B74" s="43">
        <v>422131</v>
      </c>
      <c r="C74" s="34" t="s">
        <v>19</v>
      </c>
      <c r="D74" s="14"/>
      <c r="E74" s="14"/>
      <c r="F74" s="14">
        <v>150000</v>
      </c>
      <c r="G74" s="36">
        <v>200000</v>
      </c>
      <c r="H74" s="26">
        <f t="shared" ref="H74:H79" si="12">SUM(D74:G74)</f>
        <v>350000</v>
      </c>
      <c r="I74" s="3"/>
    </row>
    <row r="75" spans="1:9" s="4" customFormat="1" x14ac:dyDescent="0.25">
      <c r="A75" s="38">
        <v>56</v>
      </c>
      <c r="B75" s="43">
        <v>422194</v>
      </c>
      <c r="C75" s="34" t="s">
        <v>41</v>
      </c>
      <c r="D75" s="14">
        <v>120000</v>
      </c>
      <c r="E75" s="14"/>
      <c r="F75" s="14"/>
      <c r="G75" s="36">
        <v>50000</v>
      </c>
      <c r="H75" s="26">
        <f t="shared" si="12"/>
        <v>170000</v>
      </c>
      <c r="I75" s="3"/>
    </row>
    <row r="76" spans="1:9" s="4" customFormat="1" ht="16.5" customHeight="1" x14ac:dyDescent="0.25">
      <c r="A76" s="38">
        <v>57</v>
      </c>
      <c r="B76" s="43">
        <v>422211</v>
      </c>
      <c r="C76" s="34" t="s">
        <v>42</v>
      </c>
      <c r="D76" s="14"/>
      <c r="E76" s="14"/>
      <c r="F76" s="14"/>
      <c r="G76" s="14">
        <v>25000</v>
      </c>
      <c r="H76" s="26">
        <f t="shared" si="12"/>
        <v>25000</v>
      </c>
      <c r="I76" s="3"/>
    </row>
    <row r="77" spans="1:9" s="4" customFormat="1" ht="16.5" customHeight="1" x14ac:dyDescent="0.25">
      <c r="A77" s="38">
        <v>58</v>
      </c>
      <c r="B77" s="43">
        <v>422221</v>
      </c>
      <c r="C77" s="34" t="s">
        <v>43</v>
      </c>
      <c r="D77" s="14"/>
      <c r="E77" s="14"/>
      <c r="F77" s="14">
        <v>190000</v>
      </c>
      <c r="G77" s="14">
        <v>100000</v>
      </c>
      <c r="H77" s="26">
        <f t="shared" si="12"/>
        <v>290000</v>
      </c>
      <c r="I77" s="3"/>
    </row>
    <row r="78" spans="1:9" s="4" customFormat="1" x14ac:dyDescent="0.25">
      <c r="A78" s="38">
        <v>59</v>
      </c>
      <c r="B78" s="43">
        <v>422392</v>
      </c>
      <c r="C78" s="34" t="s">
        <v>20</v>
      </c>
      <c r="D78" s="14"/>
      <c r="E78" s="14"/>
      <c r="F78" s="14"/>
      <c r="G78" s="14">
        <v>15000</v>
      </c>
      <c r="H78" s="26">
        <f t="shared" si="12"/>
        <v>15000</v>
      </c>
      <c r="I78" s="3"/>
    </row>
    <row r="79" spans="1:9" s="4" customFormat="1" x14ac:dyDescent="0.25">
      <c r="A79" s="38">
        <v>60</v>
      </c>
      <c r="B79" s="43">
        <v>422911</v>
      </c>
      <c r="C79" s="34" t="s">
        <v>140</v>
      </c>
      <c r="D79" s="14"/>
      <c r="E79" s="14"/>
      <c r="F79" s="14"/>
      <c r="G79" s="14">
        <v>100000</v>
      </c>
      <c r="H79" s="26">
        <f t="shared" si="12"/>
        <v>100000</v>
      </c>
      <c r="I79" s="3"/>
    </row>
    <row r="80" spans="1:9" s="4" customFormat="1" ht="15.75" x14ac:dyDescent="0.25">
      <c r="A80" s="45" t="s">
        <v>76</v>
      </c>
      <c r="B80" s="46">
        <v>423</v>
      </c>
      <c r="C80" s="33" t="s">
        <v>168</v>
      </c>
      <c r="D80" s="13">
        <f>SUM(D81:D93)</f>
        <v>1838278</v>
      </c>
      <c r="E80" s="13">
        <f>SUM(E81:E93)</f>
        <v>7446000</v>
      </c>
      <c r="F80" s="13">
        <f t="shared" ref="F80" si="13">SUM(F81:F93)</f>
        <v>200000</v>
      </c>
      <c r="G80" s="13">
        <f>SUM(G81:G93)</f>
        <v>6835000</v>
      </c>
      <c r="H80" s="25">
        <f t="shared" ref="H80" si="14">SUM(H81:H93)</f>
        <v>16319278</v>
      </c>
      <c r="I80" s="3"/>
    </row>
    <row r="81" spans="1:9" x14ac:dyDescent="0.25">
      <c r="A81" s="38">
        <v>61</v>
      </c>
      <c r="B81" s="43">
        <v>423212</v>
      </c>
      <c r="C81" s="34" t="s">
        <v>44</v>
      </c>
      <c r="D81" s="14"/>
      <c r="E81" s="14">
        <v>5500000</v>
      </c>
      <c r="F81" s="14"/>
      <c r="G81" s="14">
        <v>100000</v>
      </c>
      <c r="H81" s="26">
        <f>SUM(D81:G81)</f>
        <v>5600000</v>
      </c>
    </row>
    <row r="82" spans="1:9" ht="30" x14ac:dyDescent="0.25">
      <c r="A82" s="38">
        <v>62</v>
      </c>
      <c r="B82" s="43">
        <v>423311</v>
      </c>
      <c r="C82" s="34" t="s">
        <v>117</v>
      </c>
      <c r="D82" s="14"/>
      <c r="E82" s="14">
        <v>1850000</v>
      </c>
      <c r="F82" s="14"/>
      <c r="G82" s="14">
        <v>400000</v>
      </c>
      <c r="H82" s="26">
        <f t="shared" ref="H82:H93" si="15">SUM(D82:G82)</f>
        <v>2250000</v>
      </c>
    </row>
    <row r="83" spans="1:9" ht="17.25" customHeight="1" x14ac:dyDescent="0.25">
      <c r="A83" s="38">
        <v>63</v>
      </c>
      <c r="B83" s="43">
        <v>423322</v>
      </c>
      <c r="C83" s="34" t="s">
        <v>21</v>
      </c>
      <c r="D83" s="14"/>
      <c r="E83" s="14"/>
      <c r="F83" s="14">
        <v>200000</v>
      </c>
      <c r="G83" s="14">
        <v>250000</v>
      </c>
      <c r="H83" s="26">
        <f t="shared" si="15"/>
        <v>450000</v>
      </c>
    </row>
    <row r="84" spans="1:9" ht="30" x14ac:dyDescent="0.25">
      <c r="A84" s="38">
        <v>64</v>
      </c>
      <c r="B84" s="43">
        <v>423399</v>
      </c>
      <c r="C84" s="34" t="s">
        <v>169</v>
      </c>
      <c r="D84" s="14"/>
      <c r="E84" s="14"/>
      <c r="F84" s="14"/>
      <c r="G84" s="14">
        <v>950000</v>
      </c>
      <c r="H84" s="26">
        <f t="shared" si="15"/>
        <v>950000</v>
      </c>
    </row>
    <row r="85" spans="1:9" x14ac:dyDescent="0.25">
      <c r="A85" s="38">
        <v>65</v>
      </c>
      <c r="B85" s="43">
        <v>423432</v>
      </c>
      <c r="C85" s="34" t="s">
        <v>45</v>
      </c>
      <c r="D85" s="14"/>
      <c r="E85" s="14">
        <v>96000</v>
      </c>
      <c r="F85" s="14"/>
      <c r="G85" s="14"/>
      <c r="H85" s="26">
        <f t="shared" si="15"/>
        <v>96000</v>
      </c>
    </row>
    <row r="86" spans="1:9" ht="15.75" x14ac:dyDescent="0.25">
      <c r="A86" s="38">
        <v>66</v>
      </c>
      <c r="B86" s="43">
        <v>423521</v>
      </c>
      <c r="C86" s="34" t="s">
        <v>111</v>
      </c>
      <c r="D86" s="13"/>
      <c r="E86" s="14"/>
      <c r="F86" s="14"/>
      <c r="G86" s="14">
        <v>180000</v>
      </c>
      <c r="H86" s="26">
        <f t="shared" si="15"/>
        <v>180000</v>
      </c>
    </row>
    <row r="87" spans="1:9" ht="29.25" customHeight="1" x14ac:dyDescent="0.25">
      <c r="A87" s="38">
        <v>67</v>
      </c>
      <c r="B87" s="43">
        <v>423591</v>
      </c>
      <c r="C87" s="15" t="s">
        <v>188</v>
      </c>
      <c r="D87" s="14"/>
      <c r="E87" s="14"/>
      <c r="F87" s="14"/>
      <c r="G87" s="14">
        <v>2120000</v>
      </c>
      <c r="H87" s="26">
        <f t="shared" si="15"/>
        <v>2120000</v>
      </c>
    </row>
    <row r="88" spans="1:9" ht="18" customHeight="1" x14ac:dyDescent="0.25">
      <c r="A88" s="38">
        <v>68</v>
      </c>
      <c r="B88" s="43">
        <v>423594</v>
      </c>
      <c r="C88" s="15" t="s">
        <v>142</v>
      </c>
      <c r="D88" s="14"/>
      <c r="E88" s="14"/>
      <c r="F88" s="14"/>
      <c r="G88" s="14">
        <v>85000</v>
      </c>
      <c r="H88" s="26">
        <f t="shared" si="15"/>
        <v>85000</v>
      </c>
    </row>
    <row r="89" spans="1:9" x14ac:dyDescent="0.25">
      <c r="A89" s="38">
        <v>69</v>
      </c>
      <c r="B89" s="43">
        <v>423599</v>
      </c>
      <c r="C89" s="15" t="s">
        <v>22</v>
      </c>
      <c r="D89" s="14">
        <v>1121100</v>
      </c>
      <c r="E89" s="14"/>
      <c r="F89" s="14"/>
      <c r="G89" s="14">
        <v>450000</v>
      </c>
      <c r="H89" s="26">
        <f t="shared" si="15"/>
        <v>1571100</v>
      </c>
    </row>
    <row r="90" spans="1:9" x14ac:dyDescent="0.25">
      <c r="A90" s="38">
        <v>70</v>
      </c>
      <c r="B90" s="43">
        <v>423711</v>
      </c>
      <c r="C90" s="15" t="s">
        <v>23</v>
      </c>
      <c r="D90" s="14"/>
      <c r="E90" s="14"/>
      <c r="F90" s="14"/>
      <c r="G90" s="14">
        <v>350000</v>
      </c>
      <c r="H90" s="26">
        <f t="shared" si="15"/>
        <v>350000</v>
      </c>
    </row>
    <row r="91" spans="1:9" x14ac:dyDescent="0.25">
      <c r="A91" s="38">
        <v>71</v>
      </c>
      <c r="B91" s="43">
        <v>423911</v>
      </c>
      <c r="C91" s="15" t="s">
        <v>162</v>
      </c>
      <c r="D91" s="14">
        <v>717178</v>
      </c>
      <c r="E91" s="14"/>
      <c r="F91" s="14"/>
      <c r="G91" s="14">
        <v>1150000</v>
      </c>
      <c r="H91" s="26">
        <f t="shared" si="15"/>
        <v>1867178</v>
      </c>
    </row>
    <row r="92" spans="1:9" x14ac:dyDescent="0.25">
      <c r="A92" s="38">
        <v>72</v>
      </c>
      <c r="B92" s="43">
        <v>42391101</v>
      </c>
      <c r="C92" s="15" t="s">
        <v>143</v>
      </c>
      <c r="D92" s="14"/>
      <c r="E92" s="14"/>
      <c r="F92" s="14"/>
      <c r="G92" s="14">
        <v>250000</v>
      </c>
      <c r="H92" s="26">
        <f t="shared" si="15"/>
        <v>250000</v>
      </c>
    </row>
    <row r="93" spans="1:9" x14ac:dyDescent="0.25">
      <c r="A93" s="38">
        <v>73</v>
      </c>
      <c r="B93" s="43">
        <v>4239112</v>
      </c>
      <c r="C93" s="15" t="s">
        <v>144</v>
      </c>
      <c r="D93" s="14"/>
      <c r="E93" s="14"/>
      <c r="F93" s="14"/>
      <c r="G93" s="14">
        <v>550000</v>
      </c>
      <c r="H93" s="26">
        <f t="shared" si="15"/>
        <v>550000</v>
      </c>
    </row>
    <row r="94" spans="1:9" ht="17.25" customHeight="1" x14ac:dyDescent="0.25">
      <c r="A94" s="45" t="s">
        <v>77</v>
      </c>
      <c r="B94" s="46">
        <v>424</v>
      </c>
      <c r="C94" s="10" t="s">
        <v>170</v>
      </c>
      <c r="D94" s="13">
        <f>SUM(D95:D98)</f>
        <v>0</v>
      </c>
      <c r="E94" s="13">
        <f>SUM(E95:E98)</f>
        <v>5550000</v>
      </c>
      <c r="F94" s="13">
        <f t="shared" ref="F94:H94" si="16">SUM(F95:F98)</f>
        <v>0</v>
      </c>
      <c r="G94" s="13">
        <f>SUM(G95:G98)</f>
        <v>577000</v>
      </c>
      <c r="H94" s="25">
        <f t="shared" si="16"/>
        <v>6127000</v>
      </c>
    </row>
    <row r="95" spans="1:9" s="4" customFormat="1" x14ac:dyDescent="0.25">
      <c r="A95" s="38">
        <v>74</v>
      </c>
      <c r="B95" s="43">
        <v>424311</v>
      </c>
      <c r="C95" s="15" t="s">
        <v>46</v>
      </c>
      <c r="D95" s="14"/>
      <c r="E95" s="14">
        <v>4280000</v>
      </c>
      <c r="F95" s="14"/>
      <c r="G95" s="14">
        <v>567000</v>
      </c>
      <c r="H95" s="26">
        <f>SUM(D95:G95)</f>
        <v>4847000</v>
      </c>
      <c r="I95" s="3"/>
    </row>
    <row r="96" spans="1:9" s="4" customFormat="1" x14ac:dyDescent="0.25">
      <c r="A96" s="38">
        <v>75</v>
      </c>
      <c r="B96" s="43">
        <v>424331</v>
      </c>
      <c r="C96" s="15" t="s">
        <v>122</v>
      </c>
      <c r="D96" s="14"/>
      <c r="E96" s="14">
        <v>1155000</v>
      </c>
      <c r="F96" s="14"/>
      <c r="G96" s="14"/>
      <c r="H96" s="26">
        <f t="shared" ref="H96:H98" si="17">SUM(D96:G96)</f>
        <v>1155000</v>
      </c>
      <c r="I96" s="3"/>
    </row>
    <row r="97" spans="1:9" s="4" customFormat="1" x14ac:dyDescent="0.25">
      <c r="A97" s="38">
        <v>76</v>
      </c>
      <c r="B97" s="43">
        <v>424341</v>
      </c>
      <c r="C97" s="15" t="s">
        <v>47</v>
      </c>
      <c r="D97" s="14"/>
      <c r="E97" s="14">
        <v>15000</v>
      </c>
      <c r="F97" s="14"/>
      <c r="G97" s="14">
        <v>10000</v>
      </c>
      <c r="H97" s="26">
        <f t="shared" si="17"/>
        <v>25000</v>
      </c>
      <c r="I97" s="3"/>
    </row>
    <row r="98" spans="1:9" s="4" customFormat="1" ht="30" x14ac:dyDescent="0.25">
      <c r="A98" s="38">
        <v>77</v>
      </c>
      <c r="B98" s="43">
        <v>424351</v>
      </c>
      <c r="C98" s="15" t="s">
        <v>124</v>
      </c>
      <c r="D98" s="14"/>
      <c r="E98" s="14">
        <v>100000</v>
      </c>
      <c r="F98" s="14"/>
      <c r="G98" s="14"/>
      <c r="H98" s="26">
        <f t="shared" si="17"/>
        <v>100000</v>
      </c>
      <c r="I98" s="3"/>
    </row>
    <row r="99" spans="1:9" s="4" customFormat="1" ht="15.75" x14ac:dyDescent="0.25">
      <c r="A99" s="45" t="s">
        <v>78</v>
      </c>
      <c r="B99" s="46">
        <v>425</v>
      </c>
      <c r="C99" s="10" t="s">
        <v>171</v>
      </c>
      <c r="D99" s="13">
        <f>SUM(D100:D102)</f>
        <v>0</v>
      </c>
      <c r="E99" s="13">
        <f>SUM(E100:E102)</f>
        <v>33095000</v>
      </c>
      <c r="F99" s="13">
        <f t="shared" ref="F99" si="18">SUM(F100:F102)</f>
        <v>0</v>
      </c>
      <c r="G99" s="13">
        <f>SUM(G100:G102)</f>
        <v>1500000</v>
      </c>
      <c r="H99" s="25">
        <f>SUM(H100:H102)</f>
        <v>34595000</v>
      </c>
      <c r="I99" s="7"/>
    </row>
    <row r="100" spans="1:9" s="4" customFormat="1" x14ac:dyDescent="0.25">
      <c r="A100" s="38">
        <v>78</v>
      </c>
      <c r="B100" s="43">
        <v>4251</v>
      </c>
      <c r="C100" s="15" t="s">
        <v>113</v>
      </c>
      <c r="D100" s="14"/>
      <c r="E100" s="14">
        <v>5600000</v>
      </c>
      <c r="F100" s="14"/>
      <c r="G100" s="20">
        <v>1500000</v>
      </c>
      <c r="H100" s="26">
        <f>SUM(D100:G100)</f>
        <v>7100000</v>
      </c>
      <c r="I100" s="3"/>
    </row>
    <row r="101" spans="1:9" s="4" customFormat="1" x14ac:dyDescent="0.25">
      <c r="A101" s="38">
        <v>79</v>
      </c>
      <c r="B101" s="43">
        <v>42522</v>
      </c>
      <c r="C101" s="15" t="s">
        <v>114</v>
      </c>
      <c r="D101" s="14"/>
      <c r="E101" s="14">
        <v>5645000</v>
      </c>
      <c r="F101" s="14"/>
      <c r="G101" s="14"/>
      <c r="H101" s="26">
        <f t="shared" ref="H101:H102" si="19">SUM(D101:G101)</f>
        <v>5645000</v>
      </c>
      <c r="I101" s="3"/>
    </row>
    <row r="102" spans="1:9" s="4" customFormat="1" ht="19.5" customHeight="1" x14ac:dyDescent="0.25">
      <c r="A102" s="38">
        <v>80</v>
      </c>
      <c r="B102" s="43">
        <v>42525</v>
      </c>
      <c r="C102" s="15" t="s">
        <v>115</v>
      </c>
      <c r="D102" s="14"/>
      <c r="E102" s="14">
        <v>21850000</v>
      </c>
      <c r="F102" s="13"/>
      <c r="G102" s="14"/>
      <c r="H102" s="26">
        <f t="shared" si="19"/>
        <v>21850000</v>
      </c>
      <c r="I102" s="3"/>
    </row>
    <row r="103" spans="1:9" s="4" customFormat="1" ht="18" customHeight="1" x14ac:dyDescent="0.25">
      <c r="A103" s="45" t="s">
        <v>79</v>
      </c>
      <c r="B103" s="46">
        <v>426</v>
      </c>
      <c r="C103" s="10" t="s">
        <v>172</v>
      </c>
      <c r="D103" s="13">
        <f>SUM(D104:D127)</f>
        <v>1440000</v>
      </c>
      <c r="E103" s="13">
        <f>SUM(E104:E127)</f>
        <v>453936859</v>
      </c>
      <c r="F103" s="13">
        <f t="shared" ref="F103" si="20">SUM(F104:F127)</f>
        <v>20000</v>
      </c>
      <c r="G103" s="13">
        <f>SUM(G104:G127)</f>
        <v>5589000</v>
      </c>
      <c r="H103" s="25">
        <f>SUM(H104:H127)</f>
        <v>460985859</v>
      </c>
      <c r="I103" s="3"/>
    </row>
    <row r="104" spans="1:9" s="4" customFormat="1" x14ac:dyDescent="0.25">
      <c r="A104" s="38">
        <v>81</v>
      </c>
      <c r="B104" s="43">
        <v>426111</v>
      </c>
      <c r="C104" s="15" t="s">
        <v>125</v>
      </c>
      <c r="D104" s="14">
        <v>30000</v>
      </c>
      <c r="E104" s="16">
        <v>4452000</v>
      </c>
      <c r="F104" s="14">
        <v>20000</v>
      </c>
      <c r="G104" s="14">
        <v>1000</v>
      </c>
      <c r="H104" s="26">
        <f>SUM(D104:G104)</f>
        <v>4503000</v>
      </c>
      <c r="I104" s="3"/>
    </row>
    <row r="105" spans="1:9" s="4" customFormat="1" x14ac:dyDescent="0.25">
      <c r="A105" s="38">
        <v>82</v>
      </c>
      <c r="B105" s="43">
        <v>426121</v>
      </c>
      <c r="C105" s="15" t="s">
        <v>27</v>
      </c>
      <c r="D105" s="14"/>
      <c r="E105" s="16">
        <v>500000</v>
      </c>
      <c r="F105" s="14"/>
      <c r="G105" s="14"/>
      <c r="H105" s="26">
        <f t="shared" ref="H105:H127" si="21">SUM(D105:G105)</f>
        <v>500000</v>
      </c>
      <c r="I105" s="3"/>
    </row>
    <row r="106" spans="1:9" s="4" customFormat="1" x14ac:dyDescent="0.25">
      <c r="A106" s="38">
        <v>83</v>
      </c>
      <c r="B106" s="43">
        <v>426123</v>
      </c>
      <c r="C106" s="15" t="s">
        <v>153</v>
      </c>
      <c r="D106" s="14"/>
      <c r="E106" s="16">
        <v>1000000</v>
      </c>
      <c r="F106" s="14"/>
      <c r="G106" s="14"/>
      <c r="H106" s="26">
        <f t="shared" si="21"/>
        <v>1000000</v>
      </c>
      <c r="I106" s="3"/>
    </row>
    <row r="107" spans="1:9" s="4" customFormat="1" x14ac:dyDescent="0.25">
      <c r="A107" s="38">
        <v>84</v>
      </c>
      <c r="B107" s="43">
        <v>426124</v>
      </c>
      <c r="C107" s="15" t="s">
        <v>147</v>
      </c>
      <c r="D107" s="14"/>
      <c r="E107" s="16">
        <v>270000</v>
      </c>
      <c r="F107" s="14"/>
      <c r="G107" s="14"/>
      <c r="H107" s="26">
        <f t="shared" si="21"/>
        <v>270000</v>
      </c>
      <c r="I107" s="3"/>
    </row>
    <row r="108" spans="1:9" s="4" customFormat="1" x14ac:dyDescent="0.25">
      <c r="A108" s="38">
        <v>85</v>
      </c>
      <c r="B108" s="43">
        <v>426312</v>
      </c>
      <c r="C108" s="15" t="s">
        <v>48</v>
      </c>
      <c r="D108" s="14"/>
      <c r="E108" s="16"/>
      <c r="F108" s="14"/>
      <c r="G108" s="14">
        <v>178000</v>
      </c>
      <c r="H108" s="26">
        <f t="shared" si="21"/>
        <v>178000</v>
      </c>
      <c r="I108" s="3"/>
    </row>
    <row r="109" spans="1:9" s="4" customFormat="1" x14ac:dyDescent="0.25">
      <c r="A109" s="38">
        <v>86</v>
      </c>
      <c r="B109" s="43">
        <v>426411</v>
      </c>
      <c r="C109" s="15" t="s">
        <v>25</v>
      </c>
      <c r="D109" s="14"/>
      <c r="E109" s="16">
        <v>804000</v>
      </c>
      <c r="F109" s="14"/>
      <c r="G109" s="14"/>
      <c r="H109" s="26">
        <f t="shared" si="21"/>
        <v>804000</v>
      </c>
      <c r="I109" s="3"/>
    </row>
    <row r="110" spans="1:9" s="4" customFormat="1" x14ac:dyDescent="0.25">
      <c r="A110" s="38">
        <v>87</v>
      </c>
      <c r="B110" s="43">
        <v>426591</v>
      </c>
      <c r="C110" s="15" t="s">
        <v>119</v>
      </c>
      <c r="D110" s="14"/>
      <c r="E110" s="16">
        <v>2750000</v>
      </c>
      <c r="F110" s="14"/>
      <c r="G110" s="14"/>
      <c r="H110" s="26">
        <f t="shared" si="21"/>
        <v>2750000</v>
      </c>
      <c r="I110" s="3"/>
    </row>
    <row r="111" spans="1:9" s="4" customFormat="1" x14ac:dyDescent="0.25">
      <c r="A111" s="38">
        <v>88</v>
      </c>
      <c r="B111" s="43">
        <v>4267111</v>
      </c>
      <c r="C111" s="15" t="s">
        <v>49</v>
      </c>
      <c r="D111" s="14">
        <v>210000</v>
      </c>
      <c r="E111" s="16">
        <v>116223782</v>
      </c>
      <c r="F111" s="14"/>
      <c r="G111" s="14">
        <v>500000</v>
      </c>
      <c r="H111" s="26">
        <f t="shared" si="21"/>
        <v>116933782</v>
      </c>
      <c r="I111" s="3"/>
    </row>
    <row r="112" spans="1:9" s="4" customFormat="1" x14ac:dyDescent="0.25">
      <c r="A112" s="38">
        <v>89</v>
      </c>
      <c r="B112" s="43">
        <v>4267112</v>
      </c>
      <c r="C112" s="15" t="s">
        <v>90</v>
      </c>
      <c r="D112" s="14">
        <v>270000</v>
      </c>
      <c r="E112" s="16">
        <v>148141000</v>
      </c>
      <c r="F112" s="14"/>
      <c r="G112" s="14">
        <v>180000</v>
      </c>
      <c r="H112" s="26">
        <f t="shared" si="21"/>
        <v>148591000</v>
      </c>
      <c r="I112" s="3"/>
    </row>
    <row r="113" spans="1:9" s="4" customFormat="1" x14ac:dyDescent="0.25">
      <c r="A113" s="38">
        <v>90</v>
      </c>
      <c r="B113" s="43">
        <v>4267113</v>
      </c>
      <c r="C113" s="15" t="s">
        <v>26</v>
      </c>
      <c r="D113" s="14">
        <v>150000</v>
      </c>
      <c r="E113" s="16">
        <v>7163000</v>
      </c>
      <c r="F113" s="14"/>
      <c r="G113" s="14">
        <v>500000</v>
      </c>
      <c r="H113" s="26">
        <f t="shared" si="21"/>
        <v>7813000</v>
      </c>
      <c r="I113" s="3"/>
    </row>
    <row r="114" spans="1:9" s="4" customFormat="1" x14ac:dyDescent="0.25">
      <c r="A114" s="38">
        <v>91</v>
      </c>
      <c r="B114" s="43">
        <v>4267115</v>
      </c>
      <c r="C114" s="15" t="s">
        <v>148</v>
      </c>
      <c r="D114" s="14">
        <v>150000</v>
      </c>
      <c r="E114" s="16">
        <v>98760000</v>
      </c>
      <c r="F114" s="14"/>
      <c r="G114" s="14">
        <v>120000</v>
      </c>
      <c r="H114" s="26">
        <f t="shared" si="21"/>
        <v>99030000</v>
      </c>
      <c r="I114" s="3"/>
    </row>
    <row r="115" spans="1:9" s="4" customFormat="1" x14ac:dyDescent="0.25">
      <c r="A115" s="38">
        <v>92</v>
      </c>
      <c r="B115" s="43">
        <v>4267116</v>
      </c>
      <c r="C115" s="15" t="s">
        <v>112</v>
      </c>
      <c r="D115" s="14"/>
      <c r="E115" s="16">
        <v>6719957</v>
      </c>
      <c r="F115" s="14"/>
      <c r="G115" s="14"/>
      <c r="H115" s="26">
        <f t="shared" si="21"/>
        <v>6719957</v>
      </c>
      <c r="I115" s="3"/>
    </row>
    <row r="116" spans="1:9" s="4" customFormat="1" x14ac:dyDescent="0.25">
      <c r="A116" s="38">
        <v>93</v>
      </c>
      <c r="B116" s="43">
        <v>4267117</v>
      </c>
      <c r="C116" s="15" t="s">
        <v>149</v>
      </c>
      <c r="D116" s="14"/>
      <c r="E116" s="16">
        <v>8213120</v>
      </c>
      <c r="F116" s="14"/>
      <c r="G116" s="14">
        <v>1500000</v>
      </c>
      <c r="H116" s="26">
        <f t="shared" si="21"/>
        <v>9713120</v>
      </c>
      <c r="I116" s="3"/>
    </row>
    <row r="117" spans="1:9" s="4" customFormat="1" ht="30" x14ac:dyDescent="0.25">
      <c r="A117" s="38">
        <v>94</v>
      </c>
      <c r="B117" s="43">
        <v>426791</v>
      </c>
      <c r="C117" s="15" t="s">
        <v>108</v>
      </c>
      <c r="D117" s="14">
        <v>150000</v>
      </c>
      <c r="E117" s="16">
        <v>17500000</v>
      </c>
      <c r="F117" s="14"/>
      <c r="G117" s="14"/>
      <c r="H117" s="26">
        <f t="shared" si="21"/>
        <v>17650000</v>
      </c>
      <c r="I117" s="3"/>
    </row>
    <row r="118" spans="1:9" s="4" customFormat="1" x14ac:dyDescent="0.25">
      <c r="A118" s="38">
        <v>95</v>
      </c>
      <c r="B118" s="43">
        <v>4267118</v>
      </c>
      <c r="C118" s="15" t="s">
        <v>164</v>
      </c>
      <c r="D118" s="14"/>
      <c r="E118" s="16">
        <v>60000</v>
      </c>
      <c r="F118" s="14"/>
      <c r="G118" s="14"/>
      <c r="H118" s="26">
        <f t="shared" si="21"/>
        <v>60000</v>
      </c>
      <c r="I118" s="3"/>
    </row>
    <row r="119" spans="1:9" s="4" customFormat="1" x14ac:dyDescent="0.25">
      <c r="A119" s="38">
        <v>96</v>
      </c>
      <c r="B119" s="43">
        <v>426811</v>
      </c>
      <c r="C119" s="15" t="s">
        <v>118</v>
      </c>
      <c r="D119" s="14"/>
      <c r="E119" s="16">
        <v>12500000</v>
      </c>
      <c r="F119" s="14"/>
      <c r="G119" s="14"/>
      <c r="H119" s="26">
        <f t="shared" si="21"/>
        <v>12500000</v>
      </c>
      <c r="I119" s="3"/>
    </row>
    <row r="120" spans="1:9" s="4" customFormat="1" x14ac:dyDescent="0.25">
      <c r="A120" s="38">
        <v>97</v>
      </c>
      <c r="B120" s="43">
        <v>426821</v>
      </c>
      <c r="C120" s="15" t="s">
        <v>163</v>
      </c>
      <c r="D120" s="14">
        <v>140000</v>
      </c>
      <c r="E120" s="16"/>
      <c r="F120" s="14"/>
      <c r="G120" s="14">
        <v>2000000</v>
      </c>
      <c r="H120" s="26">
        <f t="shared" si="21"/>
        <v>2140000</v>
      </c>
      <c r="I120" s="3"/>
    </row>
    <row r="121" spans="1:9" s="4" customFormat="1" x14ac:dyDescent="0.25">
      <c r="A121" s="38">
        <v>98</v>
      </c>
      <c r="B121" s="43">
        <v>426823</v>
      </c>
      <c r="C121" s="15" t="s">
        <v>28</v>
      </c>
      <c r="D121" s="14">
        <v>340000</v>
      </c>
      <c r="E121" s="16">
        <v>18334000</v>
      </c>
      <c r="F121" s="14"/>
      <c r="G121" s="14">
        <v>500000</v>
      </c>
      <c r="H121" s="26">
        <f t="shared" si="21"/>
        <v>19174000</v>
      </c>
      <c r="I121" s="3"/>
    </row>
    <row r="122" spans="1:9" s="4" customFormat="1" x14ac:dyDescent="0.25">
      <c r="A122" s="38">
        <v>99</v>
      </c>
      <c r="B122" s="43">
        <v>426812</v>
      </c>
      <c r="C122" s="15" t="s">
        <v>150</v>
      </c>
      <c r="D122" s="14"/>
      <c r="E122" s="16">
        <v>1000000</v>
      </c>
      <c r="F122" s="14"/>
      <c r="G122" s="14"/>
      <c r="H122" s="26">
        <f t="shared" si="21"/>
        <v>1000000</v>
      </c>
      <c r="I122" s="3"/>
    </row>
    <row r="123" spans="1:9" s="4" customFormat="1" x14ac:dyDescent="0.25">
      <c r="A123" s="38">
        <v>100</v>
      </c>
      <c r="B123" s="43">
        <v>426911</v>
      </c>
      <c r="C123" s="15" t="s">
        <v>151</v>
      </c>
      <c r="D123" s="14"/>
      <c r="E123" s="14">
        <v>3526000</v>
      </c>
      <c r="F123" s="14"/>
      <c r="G123" s="14">
        <v>10000</v>
      </c>
      <c r="H123" s="26">
        <f t="shared" si="21"/>
        <v>3536000</v>
      </c>
      <c r="I123" s="3"/>
    </row>
    <row r="124" spans="1:9" s="4" customFormat="1" x14ac:dyDescent="0.25">
      <c r="A124" s="38">
        <v>101</v>
      </c>
      <c r="B124" s="43">
        <v>4269111</v>
      </c>
      <c r="C124" s="15" t="s">
        <v>29</v>
      </c>
      <c r="D124" s="14"/>
      <c r="E124" s="14">
        <v>4520000</v>
      </c>
      <c r="F124" s="14"/>
      <c r="G124" s="14"/>
      <c r="H124" s="26">
        <f t="shared" si="21"/>
        <v>4520000</v>
      </c>
      <c r="I124" s="3"/>
    </row>
    <row r="125" spans="1:9" s="4" customFormat="1" x14ac:dyDescent="0.25">
      <c r="A125" s="38">
        <v>102</v>
      </c>
      <c r="B125" s="43">
        <v>4269112</v>
      </c>
      <c r="C125" s="15" t="s">
        <v>50</v>
      </c>
      <c r="D125" s="14"/>
      <c r="E125" s="14">
        <v>200000</v>
      </c>
      <c r="F125" s="14"/>
      <c r="G125" s="14"/>
      <c r="H125" s="26">
        <f t="shared" si="21"/>
        <v>200000</v>
      </c>
      <c r="I125" s="3"/>
    </row>
    <row r="126" spans="1:9" s="4" customFormat="1" x14ac:dyDescent="0.25">
      <c r="A126" s="38">
        <v>103</v>
      </c>
      <c r="B126" s="43">
        <v>426912</v>
      </c>
      <c r="C126" s="15" t="s">
        <v>152</v>
      </c>
      <c r="D126" s="14"/>
      <c r="E126" s="14">
        <v>300000</v>
      </c>
      <c r="F126" s="14"/>
      <c r="G126" s="14"/>
      <c r="H126" s="26">
        <f t="shared" si="21"/>
        <v>300000</v>
      </c>
      <c r="I126" s="3"/>
    </row>
    <row r="127" spans="1:9" s="4" customFormat="1" x14ac:dyDescent="0.25">
      <c r="A127" s="38">
        <v>104</v>
      </c>
      <c r="B127" s="43">
        <v>426913</v>
      </c>
      <c r="C127" s="15" t="s">
        <v>120</v>
      </c>
      <c r="D127" s="14"/>
      <c r="E127" s="14">
        <v>1000000</v>
      </c>
      <c r="F127" s="14"/>
      <c r="G127" s="14">
        <v>100000</v>
      </c>
      <c r="H127" s="26">
        <f t="shared" si="21"/>
        <v>1100000</v>
      </c>
      <c r="I127" s="3"/>
    </row>
    <row r="128" spans="1:9" s="4" customFormat="1" ht="31.5" x14ac:dyDescent="0.25">
      <c r="A128" s="45" t="s">
        <v>80</v>
      </c>
      <c r="B128" s="46">
        <v>43</v>
      </c>
      <c r="C128" s="10" t="s">
        <v>98</v>
      </c>
      <c r="D128" s="13"/>
      <c r="E128" s="13"/>
      <c r="F128" s="13"/>
      <c r="G128" s="13">
        <f>SUM(G129+G132)</f>
        <v>2700000</v>
      </c>
      <c r="H128" s="25">
        <f t="shared" ref="H128:H147" si="22">SUM(D128+E128+F128+G128)</f>
        <v>2700000</v>
      </c>
      <c r="I128" s="3"/>
    </row>
    <row r="129" spans="1:9" s="4" customFormat="1" ht="31.5" x14ac:dyDescent="0.25">
      <c r="A129" s="45" t="s">
        <v>81</v>
      </c>
      <c r="B129" s="46">
        <v>431</v>
      </c>
      <c r="C129" s="10" t="s">
        <v>173</v>
      </c>
      <c r="D129" s="13"/>
      <c r="E129" s="13"/>
      <c r="F129" s="13"/>
      <c r="G129" s="13">
        <f>SUM(G130:G131)</f>
        <v>2500000</v>
      </c>
      <c r="H129" s="25">
        <f t="shared" si="22"/>
        <v>2500000</v>
      </c>
      <c r="I129" s="3"/>
    </row>
    <row r="130" spans="1:9" s="4" customFormat="1" x14ac:dyDescent="0.25">
      <c r="A130" s="38">
        <v>105</v>
      </c>
      <c r="B130" s="43">
        <v>431111</v>
      </c>
      <c r="C130" s="15" t="s">
        <v>32</v>
      </c>
      <c r="D130" s="14"/>
      <c r="E130" s="14"/>
      <c r="F130" s="14"/>
      <c r="G130" s="14">
        <v>500000</v>
      </c>
      <c r="H130" s="26">
        <f t="shared" si="22"/>
        <v>500000</v>
      </c>
      <c r="I130" s="3"/>
    </row>
    <row r="131" spans="1:9" s="4" customFormat="1" x14ac:dyDescent="0.25">
      <c r="A131" s="38">
        <v>106</v>
      </c>
      <c r="B131" s="43">
        <v>431211</v>
      </c>
      <c r="C131" s="15" t="s">
        <v>33</v>
      </c>
      <c r="D131" s="14"/>
      <c r="E131" s="14"/>
      <c r="F131" s="14"/>
      <c r="G131" s="14">
        <v>2000000</v>
      </c>
      <c r="H131" s="26">
        <f t="shared" si="22"/>
        <v>2000000</v>
      </c>
      <c r="I131" s="3"/>
    </row>
    <row r="132" spans="1:9" s="4" customFormat="1" ht="15" customHeight="1" x14ac:dyDescent="0.25">
      <c r="A132" s="45" t="s">
        <v>82</v>
      </c>
      <c r="B132" s="43">
        <v>431000</v>
      </c>
      <c r="C132" s="10" t="s">
        <v>175</v>
      </c>
      <c r="D132" s="14"/>
      <c r="E132" s="14"/>
      <c r="F132" s="14"/>
      <c r="G132" s="13">
        <f>SUM(G133)</f>
        <v>200000</v>
      </c>
      <c r="H132" s="25">
        <f t="shared" si="22"/>
        <v>200000</v>
      </c>
      <c r="I132" s="3"/>
    </row>
    <row r="133" spans="1:9" s="4" customFormat="1" x14ac:dyDescent="0.25">
      <c r="A133" s="38">
        <v>107</v>
      </c>
      <c r="B133" s="43">
        <v>435111</v>
      </c>
      <c r="C133" s="15" t="s">
        <v>51</v>
      </c>
      <c r="D133" s="14"/>
      <c r="E133" s="14"/>
      <c r="F133" s="14"/>
      <c r="G133" s="14">
        <v>200000</v>
      </c>
      <c r="H133" s="26">
        <f t="shared" si="22"/>
        <v>200000</v>
      </c>
      <c r="I133" s="3"/>
    </row>
    <row r="134" spans="1:9" s="4" customFormat="1" ht="32.25" customHeight="1" x14ac:dyDescent="0.25">
      <c r="A134" s="45" t="s">
        <v>83</v>
      </c>
      <c r="B134" s="46">
        <v>44</v>
      </c>
      <c r="C134" s="10" t="s">
        <v>99</v>
      </c>
      <c r="D134" s="14"/>
      <c r="E134" s="14"/>
      <c r="F134" s="14"/>
      <c r="G134" s="13">
        <f>SUM(G135)</f>
        <v>500000</v>
      </c>
      <c r="H134" s="25">
        <f t="shared" si="22"/>
        <v>500000</v>
      </c>
      <c r="I134" s="3"/>
    </row>
    <row r="135" spans="1:9" s="4" customFormat="1" ht="15.75" x14ac:dyDescent="0.25">
      <c r="A135" s="45" t="s">
        <v>84</v>
      </c>
      <c r="B135" s="46">
        <v>444</v>
      </c>
      <c r="C135" s="10" t="s">
        <v>174</v>
      </c>
      <c r="D135" s="14"/>
      <c r="E135" s="14"/>
      <c r="F135" s="14"/>
      <c r="G135" s="13">
        <f>SUM(G136:G136)</f>
        <v>500000</v>
      </c>
      <c r="H135" s="25">
        <f t="shared" si="22"/>
        <v>500000</v>
      </c>
      <c r="I135" s="3"/>
    </row>
    <row r="136" spans="1:9" s="4" customFormat="1" x14ac:dyDescent="0.25">
      <c r="A136" s="38">
        <v>108</v>
      </c>
      <c r="B136" s="43">
        <v>444211</v>
      </c>
      <c r="C136" s="15" t="s">
        <v>52</v>
      </c>
      <c r="D136" s="14"/>
      <c r="E136" s="14"/>
      <c r="F136" s="14"/>
      <c r="G136" s="14">
        <v>500000</v>
      </c>
      <c r="H136" s="26">
        <f t="shared" si="22"/>
        <v>500000</v>
      </c>
      <c r="I136" s="3"/>
    </row>
    <row r="137" spans="1:9" s="4" customFormat="1" ht="15.75" x14ac:dyDescent="0.25">
      <c r="A137" s="45" t="s">
        <v>85</v>
      </c>
      <c r="B137" s="46">
        <v>46</v>
      </c>
      <c r="C137" s="10" t="s">
        <v>116</v>
      </c>
      <c r="D137" s="13">
        <f>SUM(D138)</f>
        <v>0</v>
      </c>
      <c r="E137" s="13">
        <f>SUM(E138)</f>
        <v>6393000</v>
      </c>
      <c r="F137" s="14"/>
      <c r="G137" s="13">
        <f>SUM(G138)</f>
        <v>0</v>
      </c>
      <c r="H137" s="25">
        <f t="shared" si="22"/>
        <v>6393000</v>
      </c>
      <c r="I137" s="3"/>
    </row>
    <row r="138" spans="1:9" s="4" customFormat="1" ht="31.5" x14ac:dyDescent="0.25">
      <c r="A138" s="45" t="s">
        <v>86</v>
      </c>
      <c r="B138" s="46">
        <v>465</v>
      </c>
      <c r="C138" s="10" t="s">
        <v>176</v>
      </c>
      <c r="D138" s="13">
        <f>SUM(D139)</f>
        <v>0</v>
      </c>
      <c r="E138" s="13">
        <f>SUM(E139)</f>
        <v>6393000</v>
      </c>
      <c r="F138" s="14"/>
      <c r="G138" s="13">
        <f t="shared" ref="G138" si="23">SUM(G139)</f>
        <v>0</v>
      </c>
      <c r="H138" s="25">
        <f t="shared" si="22"/>
        <v>6393000</v>
      </c>
      <c r="I138" s="3"/>
    </row>
    <row r="139" spans="1:9" s="4" customFormat="1" ht="30" x14ac:dyDescent="0.25">
      <c r="A139" s="38">
        <v>109</v>
      </c>
      <c r="B139" s="43">
        <v>465112</v>
      </c>
      <c r="C139" s="15" t="s">
        <v>53</v>
      </c>
      <c r="D139" s="14"/>
      <c r="E139" s="14">
        <v>6393000</v>
      </c>
      <c r="F139" s="14"/>
      <c r="G139" s="14"/>
      <c r="H139" s="26">
        <f t="shared" si="22"/>
        <v>6393000</v>
      </c>
      <c r="I139" s="3"/>
    </row>
    <row r="140" spans="1:9" s="4" customFormat="1" ht="15.75" x14ac:dyDescent="0.25">
      <c r="A140" s="45" t="s">
        <v>87</v>
      </c>
      <c r="B140" s="46">
        <v>48</v>
      </c>
      <c r="C140" s="10" t="s">
        <v>100</v>
      </c>
      <c r="D140" s="13">
        <f>SUM(D141+D146)</f>
        <v>0</v>
      </c>
      <c r="E140" s="13">
        <f>SUM(E141+E146)</f>
        <v>61000</v>
      </c>
      <c r="F140" s="13">
        <f>SUM(F141+F146)</f>
        <v>125000</v>
      </c>
      <c r="G140" s="13">
        <f>SUM(G141+G146)</f>
        <v>650000</v>
      </c>
      <c r="H140" s="25">
        <f t="shared" si="22"/>
        <v>836000</v>
      </c>
      <c r="I140" s="3"/>
    </row>
    <row r="141" spans="1:9" s="4" customFormat="1" ht="16.5" customHeight="1" x14ac:dyDescent="0.25">
      <c r="A141" s="45" t="s">
        <v>88</v>
      </c>
      <c r="B141" s="46">
        <v>482</v>
      </c>
      <c r="C141" s="37" t="s">
        <v>177</v>
      </c>
      <c r="D141" s="13"/>
      <c r="E141" s="13">
        <f>SUM(E142:E145)</f>
        <v>61000</v>
      </c>
      <c r="F141" s="13">
        <f t="shared" ref="F141:H141" si="24">SUM(F142:F145)</f>
        <v>125000</v>
      </c>
      <c r="G141" s="13">
        <f t="shared" si="24"/>
        <v>0</v>
      </c>
      <c r="H141" s="25">
        <f t="shared" si="24"/>
        <v>186000</v>
      </c>
      <c r="I141" s="3"/>
    </row>
    <row r="142" spans="1:9" s="4" customFormat="1" x14ac:dyDescent="0.25">
      <c r="A142" s="38">
        <v>110</v>
      </c>
      <c r="B142" s="43">
        <v>482111</v>
      </c>
      <c r="C142" s="15" t="s">
        <v>121</v>
      </c>
      <c r="D142" s="14"/>
      <c r="E142" s="14"/>
      <c r="F142" s="14">
        <v>125000</v>
      </c>
      <c r="G142" s="14"/>
      <c r="H142" s="26">
        <f t="shared" si="22"/>
        <v>125000</v>
      </c>
      <c r="I142" s="3"/>
    </row>
    <row r="143" spans="1:9" s="4" customFormat="1" x14ac:dyDescent="0.25">
      <c r="A143" s="38">
        <v>111</v>
      </c>
      <c r="B143" s="43">
        <v>482131</v>
      </c>
      <c r="C143" s="15" t="s">
        <v>30</v>
      </c>
      <c r="D143" s="14"/>
      <c r="E143" s="14">
        <v>50000</v>
      </c>
      <c r="F143" s="14"/>
      <c r="G143" s="14"/>
      <c r="H143" s="26">
        <f t="shared" si="22"/>
        <v>50000</v>
      </c>
      <c r="I143" s="3"/>
    </row>
    <row r="144" spans="1:9" s="4" customFormat="1" x14ac:dyDescent="0.25">
      <c r="A144" s="38">
        <v>112</v>
      </c>
      <c r="B144" s="43">
        <v>482211</v>
      </c>
      <c r="C144" s="15" t="s">
        <v>54</v>
      </c>
      <c r="D144" s="14"/>
      <c r="E144" s="14">
        <v>10000</v>
      </c>
      <c r="F144" s="14"/>
      <c r="G144" s="14"/>
      <c r="H144" s="26">
        <f t="shared" si="22"/>
        <v>10000</v>
      </c>
      <c r="I144" s="3"/>
    </row>
    <row r="145" spans="1:9" s="4" customFormat="1" x14ac:dyDescent="0.25">
      <c r="A145" s="38">
        <v>113</v>
      </c>
      <c r="B145" s="43">
        <v>482231</v>
      </c>
      <c r="C145" s="15" t="s">
        <v>154</v>
      </c>
      <c r="D145" s="14"/>
      <c r="E145" s="14">
        <v>1000</v>
      </c>
      <c r="F145" s="14"/>
      <c r="G145" s="14"/>
      <c r="H145" s="26">
        <f t="shared" si="22"/>
        <v>1000</v>
      </c>
      <c r="I145" s="3"/>
    </row>
    <row r="146" spans="1:9" s="4" customFormat="1" ht="29.25" customHeight="1" x14ac:dyDescent="0.25">
      <c r="A146" s="45" t="s">
        <v>89</v>
      </c>
      <c r="B146" s="46">
        <v>483</v>
      </c>
      <c r="C146" s="10" t="s">
        <v>178</v>
      </c>
      <c r="D146" s="13">
        <f>SUM(D147)</f>
        <v>0</v>
      </c>
      <c r="E146" s="13">
        <f>SUM(E147)</f>
        <v>0</v>
      </c>
      <c r="F146" s="13"/>
      <c r="G146" s="13">
        <f>SUM(G147)</f>
        <v>650000</v>
      </c>
      <c r="H146" s="25">
        <f t="shared" si="22"/>
        <v>650000</v>
      </c>
      <c r="I146" s="3"/>
    </row>
    <row r="147" spans="1:9" s="4" customFormat="1" ht="45" customHeight="1" x14ac:dyDescent="0.25">
      <c r="A147" s="38">
        <v>114</v>
      </c>
      <c r="B147" s="43">
        <v>483111</v>
      </c>
      <c r="C147" s="15" t="s">
        <v>192</v>
      </c>
      <c r="D147" s="14"/>
      <c r="E147" s="14"/>
      <c r="F147" s="14"/>
      <c r="G147" s="14">
        <v>650000</v>
      </c>
      <c r="H147" s="25">
        <f t="shared" si="22"/>
        <v>650000</v>
      </c>
      <c r="I147" s="3"/>
    </row>
    <row r="148" spans="1:9" s="4" customFormat="1" ht="15.75" x14ac:dyDescent="0.25">
      <c r="A148" s="45" t="s">
        <v>65</v>
      </c>
      <c r="B148" s="46">
        <v>5</v>
      </c>
      <c r="C148" s="10" t="s">
        <v>93</v>
      </c>
      <c r="D148" s="13">
        <f>SUM(D150+D153)</f>
        <v>32958500</v>
      </c>
      <c r="E148" s="13">
        <f t="shared" ref="E148:G148" si="25">SUM(E149)</f>
        <v>0</v>
      </c>
      <c r="F148" s="13">
        <f t="shared" si="25"/>
        <v>8442919</v>
      </c>
      <c r="G148" s="13">
        <f t="shared" si="25"/>
        <v>9707643</v>
      </c>
      <c r="H148" s="25">
        <f>SUM(D148:G148)</f>
        <v>51109062</v>
      </c>
      <c r="I148" s="3"/>
    </row>
    <row r="149" spans="1:9" s="4" customFormat="1" ht="15.75" x14ac:dyDescent="0.25">
      <c r="A149" s="45" t="s">
        <v>103</v>
      </c>
      <c r="B149" s="46">
        <v>51</v>
      </c>
      <c r="C149" s="10" t="s">
        <v>128</v>
      </c>
      <c r="D149" s="13">
        <f>SUM(D150+D153)</f>
        <v>32958500</v>
      </c>
      <c r="E149" s="13">
        <f t="shared" ref="E149:G149" si="26">SUM(E150+E153)</f>
        <v>0</v>
      </c>
      <c r="F149" s="13">
        <f t="shared" si="26"/>
        <v>8442919</v>
      </c>
      <c r="G149" s="13">
        <f t="shared" si="26"/>
        <v>9707643</v>
      </c>
      <c r="H149" s="25">
        <f t="shared" ref="H149" si="27">SUM(D149:G149)</f>
        <v>51109062</v>
      </c>
      <c r="I149" s="3"/>
    </row>
    <row r="150" spans="1:9" s="4" customFormat="1" ht="16.5" customHeight="1" x14ac:dyDescent="0.25">
      <c r="A150" s="45" t="s">
        <v>104</v>
      </c>
      <c r="B150" s="46">
        <v>511</v>
      </c>
      <c r="C150" s="10" t="s">
        <v>179</v>
      </c>
      <c r="D150" s="13">
        <f>SUM(D151:D152)</f>
        <v>31408500</v>
      </c>
      <c r="E150" s="13">
        <f t="shared" ref="E150:G150" si="28">SUM(E151:E152)</f>
        <v>0</v>
      </c>
      <c r="F150" s="13">
        <f t="shared" si="28"/>
        <v>1442919</v>
      </c>
      <c r="G150" s="13">
        <f t="shared" si="28"/>
        <v>4250000</v>
      </c>
      <c r="H150" s="25">
        <f>SUM(D150:G150)</f>
        <v>37101419</v>
      </c>
      <c r="I150" s="3"/>
    </row>
    <row r="151" spans="1:9" s="4" customFormat="1" ht="15.75" x14ac:dyDescent="0.25">
      <c r="A151" s="38">
        <v>115</v>
      </c>
      <c r="B151" s="43">
        <v>511322</v>
      </c>
      <c r="C151" s="15" t="s">
        <v>107</v>
      </c>
      <c r="D151" s="14">
        <v>31408500</v>
      </c>
      <c r="E151" s="13"/>
      <c r="F151" s="14">
        <v>1442919</v>
      </c>
      <c r="G151" s="14">
        <v>4000000</v>
      </c>
      <c r="H151" s="26">
        <f>SUM(D151:G151)</f>
        <v>36851419</v>
      </c>
      <c r="I151" s="3"/>
    </row>
    <row r="152" spans="1:9" s="4" customFormat="1" ht="15.75" x14ac:dyDescent="0.25">
      <c r="A152" s="38">
        <v>116</v>
      </c>
      <c r="B152" s="43">
        <v>511451</v>
      </c>
      <c r="C152" s="15" t="s">
        <v>91</v>
      </c>
      <c r="D152" s="14"/>
      <c r="E152" s="13"/>
      <c r="F152" s="13"/>
      <c r="G152" s="14">
        <v>250000</v>
      </c>
      <c r="H152" s="26">
        <f>SUM(D152:G152)</f>
        <v>250000</v>
      </c>
      <c r="I152" s="3"/>
    </row>
    <row r="153" spans="1:9" s="4" customFormat="1" ht="15.75" x14ac:dyDescent="0.25">
      <c r="A153" s="45" t="s">
        <v>105</v>
      </c>
      <c r="B153" s="46">
        <v>512</v>
      </c>
      <c r="C153" s="10" t="s">
        <v>180</v>
      </c>
      <c r="D153" s="13">
        <f>SUM(D154:D158)</f>
        <v>1550000</v>
      </c>
      <c r="E153" s="13">
        <f>SUM(E154:E158)</f>
        <v>0</v>
      </c>
      <c r="F153" s="13">
        <f>SUM(F154:F158)</f>
        <v>7000000</v>
      </c>
      <c r="G153" s="13">
        <f>SUM(G154:G158)</f>
        <v>5457643</v>
      </c>
      <c r="H153" s="25">
        <f>SUM(H154:H158)</f>
        <v>14007643</v>
      </c>
      <c r="I153" s="3"/>
    </row>
    <row r="154" spans="1:9" s="4" customFormat="1" x14ac:dyDescent="0.25">
      <c r="A154" s="38">
        <v>117</v>
      </c>
      <c r="B154" s="43">
        <v>512211</v>
      </c>
      <c r="C154" s="15" t="s">
        <v>182</v>
      </c>
      <c r="D154" s="14"/>
      <c r="E154" s="14"/>
      <c r="F154" s="14">
        <v>5000000</v>
      </c>
      <c r="G154" s="14">
        <v>500000</v>
      </c>
      <c r="H154" s="26">
        <f t="shared" ref="H154:H158" si="29">SUM(D154:G154)</f>
        <v>5500000</v>
      </c>
      <c r="I154" s="3"/>
    </row>
    <row r="155" spans="1:9" s="4" customFormat="1" x14ac:dyDescent="0.25">
      <c r="A155" s="38">
        <v>118</v>
      </c>
      <c r="B155" s="43">
        <v>512212</v>
      </c>
      <c r="C155" s="15" t="s">
        <v>145</v>
      </c>
      <c r="D155" s="14"/>
      <c r="E155" s="14"/>
      <c r="F155" s="14"/>
      <c r="G155" s="14">
        <v>1000000</v>
      </c>
      <c r="H155" s="26">
        <f t="shared" si="29"/>
        <v>1000000</v>
      </c>
      <c r="I155" s="3"/>
    </row>
    <row r="156" spans="1:9" s="4" customFormat="1" x14ac:dyDescent="0.25">
      <c r="A156" s="38">
        <v>119</v>
      </c>
      <c r="B156" s="43">
        <v>512221</v>
      </c>
      <c r="C156" s="15" t="s">
        <v>31</v>
      </c>
      <c r="D156" s="14"/>
      <c r="E156" s="14"/>
      <c r="F156" s="14"/>
      <c r="G156" s="14">
        <v>1500000</v>
      </c>
      <c r="H156" s="26">
        <f t="shared" si="29"/>
        <v>1500000</v>
      </c>
      <c r="I156" s="3"/>
    </row>
    <row r="157" spans="1:9" s="4" customFormat="1" x14ac:dyDescent="0.25">
      <c r="A157" s="51">
        <v>120</v>
      </c>
      <c r="B157" s="52">
        <v>512251</v>
      </c>
      <c r="C157" s="53" t="s">
        <v>181</v>
      </c>
      <c r="D157" s="54"/>
      <c r="E157" s="54"/>
      <c r="F157" s="54"/>
      <c r="G157" s="54">
        <v>457643</v>
      </c>
      <c r="H157" s="55">
        <f t="shared" si="29"/>
        <v>457643</v>
      </c>
      <c r="I157" s="3"/>
    </row>
    <row r="158" spans="1:9" s="4" customFormat="1" ht="15.75" thickBot="1" x14ac:dyDescent="0.3">
      <c r="A158" s="39">
        <v>121</v>
      </c>
      <c r="B158" s="50">
        <v>512511</v>
      </c>
      <c r="C158" s="40" t="s">
        <v>106</v>
      </c>
      <c r="D158" s="41">
        <v>1550000</v>
      </c>
      <c r="E158" s="41"/>
      <c r="F158" s="41">
        <v>2000000</v>
      </c>
      <c r="G158" s="41">
        <v>2000000</v>
      </c>
      <c r="H158" s="42">
        <f t="shared" si="29"/>
        <v>5550000</v>
      </c>
      <c r="I158" s="3"/>
    </row>
    <row r="159" spans="1:9" s="4" customFormat="1" x14ac:dyDescent="0.25">
      <c r="A159" s="1"/>
      <c r="B159" s="2"/>
      <c r="C159" s="3"/>
      <c r="D159" s="7"/>
      <c r="F159" s="3"/>
      <c r="G159" s="8"/>
      <c r="H159" s="3"/>
      <c r="I159" s="3"/>
    </row>
    <row r="160" spans="1:9" s="4" customFormat="1" x14ac:dyDescent="0.25">
      <c r="A160" s="1"/>
      <c r="B160" s="2"/>
      <c r="C160" s="3"/>
      <c r="D160" s="7"/>
      <c r="F160" s="59"/>
      <c r="G160" s="59"/>
      <c r="H160" s="59"/>
      <c r="I160" s="3"/>
    </row>
    <row r="161" spans="1:9" s="4" customFormat="1" x14ac:dyDescent="0.25">
      <c r="A161" s="1"/>
      <c r="B161" s="30"/>
      <c r="C161" s="31"/>
      <c r="D161" s="7"/>
      <c r="E161" s="60"/>
      <c r="F161" s="60"/>
      <c r="G161" s="60"/>
      <c r="H161" s="60"/>
      <c r="I161" s="3"/>
    </row>
    <row r="162" spans="1:9" s="4" customFormat="1" ht="30" customHeight="1" x14ac:dyDescent="0.25">
      <c r="A162" s="1"/>
      <c r="B162" s="58"/>
      <c r="C162" s="58"/>
      <c r="E162" s="19"/>
      <c r="F162" s="60"/>
      <c r="G162" s="60"/>
      <c r="H162" s="60"/>
      <c r="I162" s="3"/>
    </row>
    <row r="163" spans="1:9" s="4" customFormat="1" x14ac:dyDescent="0.25">
      <c r="A163" s="1"/>
      <c r="B163" s="2"/>
      <c r="C163" s="28"/>
      <c r="F163" s="7"/>
      <c r="G163" s="7"/>
      <c r="H163" s="7"/>
      <c r="I163" s="3"/>
    </row>
    <row r="164" spans="1:9" s="4" customFormat="1" x14ac:dyDescent="0.25">
      <c r="A164" s="1"/>
      <c r="B164" s="2"/>
      <c r="C164" s="28"/>
      <c r="F164" s="7"/>
      <c r="G164" s="7"/>
      <c r="H164" s="7"/>
      <c r="I164" s="3"/>
    </row>
    <row r="165" spans="1:9" s="4" customFormat="1" x14ac:dyDescent="0.25">
      <c r="A165" s="1"/>
      <c r="B165" s="2"/>
      <c r="C165" s="28"/>
      <c r="F165" s="7"/>
      <c r="H165" s="7"/>
      <c r="I165" s="3"/>
    </row>
    <row r="166" spans="1:9" s="4" customFormat="1" x14ac:dyDescent="0.25">
      <c r="A166" s="1"/>
      <c r="B166" s="2"/>
      <c r="C166" s="28"/>
      <c r="H166" s="7"/>
      <c r="I166" s="3"/>
    </row>
    <row r="167" spans="1:9" s="4" customFormat="1" x14ac:dyDescent="0.25">
      <c r="A167" s="1"/>
      <c r="B167" s="2"/>
      <c r="C167" s="28"/>
      <c r="F167" s="7"/>
      <c r="G167" s="7"/>
      <c r="H167" s="7"/>
      <c r="I167" s="3"/>
    </row>
    <row r="168" spans="1:9" s="4" customFormat="1" x14ac:dyDescent="0.25">
      <c r="A168" s="1"/>
      <c r="B168" s="2"/>
      <c r="C168" s="28"/>
      <c r="F168" s="7"/>
      <c r="G168" s="7"/>
      <c r="H168" s="3"/>
      <c r="I168" s="3"/>
    </row>
    <row r="169" spans="1:9" s="4" customFormat="1" x14ac:dyDescent="0.25">
      <c r="A169" s="1"/>
      <c r="B169" s="2"/>
      <c r="C169" s="28"/>
      <c r="D169" s="29"/>
      <c r="H169" s="7"/>
      <c r="I169" s="3"/>
    </row>
    <row r="170" spans="1:9" s="4" customFormat="1" x14ac:dyDescent="0.25">
      <c r="A170" s="1"/>
      <c r="B170" s="2"/>
      <c r="C170" s="28"/>
      <c r="F170" s="7"/>
      <c r="G170" s="3"/>
      <c r="H170" s="3"/>
      <c r="I170" s="3"/>
    </row>
    <row r="171" spans="1:9" s="4" customFormat="1" x14ac:dyDescent="0.25">
      <c r="A171" s="1"/>
      <c r="B171" s="2"/>
      <c r="C171" s="28"/>
      <c r="F171" s="3"/>
      <c r="G171" s="7"/>
      <c r="H171" s="3"/>
      <c r="I171" s="3"/>
    </row>
    <row r="172" spans="1:9" s="4" customFormat="1" x14ac:dyDescent="0.25">
      <c r="A172" s="1"/>
      <c r="B172" s="2"/>
      <c r="C172" s="28"/>
      <c r="F172" s="7"/>
      <c r="G172" s="3"/>
      <c r="H172" s="3"/>
      <c r="I172" s="3"/>
    </row>
    <row r="173" spans="1:9" x14ac:dyDescent="0.25">
      <c r="C173" s="28"/>
      <c r="D173" s="4"/>
      <c r="F173" s="4"/>
      <c r="G173" s="4"/>
    </row>
    <row r="174" spans="1:9" x14ac:dyDescent="0.25">
      <c r="C174" s="28"/>
      <c r="D174" s="4"/>
    </row>
    <row r="175" spans="1:9" x14ac:dyDescent="0.25">
      <c r="C175" s="28"/>
      <c r="D175" s="4"/>
    </row>
    <row r="176" spans="1:9" s="4" customFormat="1" x14ac:dyDescent="0.25">
      <c r="A176" s="1"/>
      <c r="B176" s="2"/>
      <c r="C176" s="28"/>
      <c r="F176" s="3"/>
      <c r="G176" s="7"/>
      <c r="H176" s="3"/>
      <c r="I176" s="3"/>
    </row>
    <row r="177" spans="1:9" x14ac:dyDescent="0.25">
      <c r="C177" s="28"/>
      <c r="D177" s="4"/>
    </row>
    <row r="178" spans="1:9" x14ac:dyDescent="0.25">
      <c r="D178" s="4"/>
    </row>
    <row r="179" spans="1:9" x14ac:dyDescent="0.25">
      <c r="D179" s="4"/>
    </row>
    <row r="180" spans="1:9" s="4" customFormat="1" x14ac:dyDescent="0.25">
      <c r="A180" s="1"/>
      <c r="B180" s="2"/>
      <c r="C180" s="3"/>
      <c r="D180" s="3"/>
      <c r="F180" s="7"/>
      <c r="G180" s="3"/>
      <c r="H180" s="3"/>
      <c r="I180" s="3"/>
    </row>
  </sheetData>
  <mergeCells count="10">
    <mergeCell ref="A4:A6"/>
    <mergeCell ref="B4:B6"/>
    <mergeCell ref="C4:C6"/>
    <mergeCell ref="D4:H4"/>
    <mergeCell ref="E161:H161"/>
    <mergeCell ref="B162:C162"/>
    <mergeCell ref="F160:H160"/>
    <mergeCell ref="F162:H162"/>
    <mergeCell ref="C1:F1"/>
    <mergeCell ref="G1:H1"/>
  </mergeCells>
  <pageMargins left="0.23622047244094499" right="0.27559055118110198" top="0.31496062992126" bottom="0.27559055118110198" header="0.31496062992126" footer="0.31496062992126"/>
  <pageSetup paperSize="9" scale="85" orientation="landscape" r:id="rId1"/>
  <rowBreaks count="4" manualBreakCount="4">
    <brk id="34" max="9" man="1"/>
    <brk id="68" max="7" man="1"/>
    <brk id="98" max="7" man="1"/>
    <brk id="13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3" sqref="A33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План расх и изд 2019.г</vt:lpstr>
      <vt:lpstr>Sheet2</vt:lpstr>
      <vt:lpstr>Sheet3</vt:lpstr>
      <vt:lpstr>'План расх и изд 2019.г'!Print_Area</vt:lpstr>
      <vt:lpstr>'План расх и изд 2019.г'!Print_Titles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2020-02-06T09:43:23Z</dcterms:modified>
</cp:coreProperties>
</file>